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<sst xmlns="http://schemas.openxmlformats.org/spreadsheetml/2006/main" count="287" uniqueCount="38">
  <si>
    <t>Työeläkevakuutusyhtiöt yhteensä</t>
  </si>
  <si>
    <t xml:space="preserve">Milj. € </t>
  </si>
  <si>
    <t xml:space="preserve"> %</t>
  </si>
  <si>
    <r>
      <t xml:space="preserve">    Lainasaamiset </t>
    </r>
    <r>
      <rPr>
        <vertAlign val="superscript"/>
        <sz val="9"/>
        <rFont val="Arial"/>
        <family val="2"/>
      </rPr>
      <t>1)</t>
    </r>
  </si>
  <si>
    <t>TL590P</t>
  </si>
  <si>
    <r>
      <t xml:space="preserve">    Joukkovelkakirjalainat </t>
    </r>
    <r>
      <rPr>
        <vertAlign val="superscript"/>
        <sz val="9"/>
        <rFont val="Arial"/>
        <family val="2"/>
      </rPr>
      <t>1), 2)</t>
    </r>
  </si>
  <si>
    <t>TL600P</t>
  </si>
  <si>
    <t xml:space="preserve">        *sisältää korkorahastoja</t>
  </si>
  <si>
    <t>TL605P</t>
  </si>
  <si>
    <r>
      <t xml:space="preserve">    Muut rahoitusmarkkinavälineet ja talletukset</t>
    </r>
    <r>
      <rPr>
        <vertAlign val="superscript"/>
        <sz val="9"/>
        <rFont val="Arial"/>
        <family val="2"/>
      </rPr>
      <t xml:space="preserve"> 1), 2), 3)</t>
    </r>
  </si>
  <si>
    <t>TL610P</t>
  </si>
  <si>
    <t>TL615P</t>
  </si>
  <si>
    <t xml:space="preserve">    Osakkeet ja osuudet</t>
  </si>
  <si>
    <t>TL620P</t>
  </si>
  <si>
    <r>
      <t xml:space="preserve">    Kiinteistösijoitukset</t>
    </r>
    <r>
      <rPr>
        <vertAlign val="superscript"/>
        <sz val="9"/>
        <rFont val="Arial"/>
        <family val="2"/>
      </rPr>
      <t xml:space="preserve"> 4) </t>
    </r>
  </si>
  <si>
    <t>TL630P</t>
  </si>
  <si>
    <t xml:space="preserve">      *sisältää sijoitusrahastoja ja yhteissijoitusyrityksiä</t>
  </si>
  <si>
    <t>TL635P</t>
  </si>
  <si>
    <t xml:space="preserve">Muut sijoitukset </t>
  </si>
  <si>
    <t>TL640P</t>
  </si>
  <si>
    <t>Sijoitukset yhteensä</t>
  </si>
  <si>
    <t>TL650P</t>
  </si>
  <si>
    <t>1) Sisältää kertyneet korot</t>
  </si>
  <si>
    <t>3) Sisältää taseen sijoituksiin kuuluvat talletukset</t>
  </si>
  <si>
    <t>Eläke Fennia</t>
  </si>
  <si>
    <r>
      <t xml:space="preserve">    Muut rahoitusmarkkinavälineet ja talletukset </t>
    </r>
    <r>
      <rPr>
        <vertAlign val="superscript"/>
        <sz val="9"/>
        <rFont val="Arial"/>
        <family val="2"/>
      </rPr>
      <t>1), 2), 3)</t>
    </r>
  </si>
  <si>
    <r>
      <t xml:space="preserve">    Kiinteistösijoitukset </t>
    </r>
    <r>
      <rPr>
        <vertAlign val="superscript"/>
        <sz val="9"/>
        <rFont val="Arial"/>
        <family val="2"/>
      </rPr>
      <t xml:space="preserve">4) </t>
    </r>
  </si>
  <si>
    <t>Jvk-salkun modifioitu duraatio</t>
  </si>
  <si>
    <t>Eläke Tapiola</t>
  </si>
  <si>
    <r>
      <t xml:space="preserve">    Lainasaamiset</t>
    </r>
    <r>
      <rPr>
        <vertAlign val="superscript"/>
        <sz val="9"/>
        <rFont val="Arial"/>
        <family val="2"/>
      </rPr>
      <t xml:space="preserve"> 1)</t>
    </r>
  </si>
  <si>
    <t>Eläke Veritas</t>
  </si>
  <si>
    <t>Etera</t>
  </si>
  <si>
    <r>
      <t xml:space="preserve">    Joukkovelkakirjalainat</t>
    </r>
    <r>
      <rPr>
        <vertAlign val="superscript"/>
        <sz val="9"/>
        <rFont val="Arial"/>
        <family val="2"/>
      </rPr>
      <t xml:space="preserve"> 1), 2)</t>
    </r>
  </si>
  <si>
    <t>Ilmarinen</t>
  </si>
  <si>
    <t>Pensions Alandia</t>
  </si>
  <si>
    <t>Varma</t>
  </si>
  <si>
    <t xml:space="preserve">2) Korkorahastoista pitkän koron rahastot sisältyvät joukkovelkakirjalainoihin ja lyhyen koron rahastot muihin rahoitusmarkkinavälineisiin </t>
  </si>
  <si>
    <t>4) Sisältää niiden sijoitusrahastojen osuudet ja sijoitukset niihin rinnastettaviin yhteissijoitusyrityksiin, jotka sijoittavat kiinteistöihin ja kiinteistöyhteisöihin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</si>
</sst>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"/>
    <numFmt numFmtId="168" formatCode="0.0"/>
    <numFmt numFmtId="169" formatCode="_-* #,##0.00\ _m_k_-;\-* #,##0.00\ _m_k_-;_-* &quot;-&quot;??\ _m_k_-;_-@_-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#,##0\ &quot;mk&quot;;[Red]\-#,##0\ &quot;mk&quot;"/>
    <numFmt numFmtId="175" formatCode="0.0%"/>
    <numFmt numFmtId="176" formatCode="0.0\ %"/>
    <numFmt numFmtId="177" formatCode="[$€-2]\ #,##0"/>
    <numFmt numFmtId="178" formatCode="0.0000"/>
    <numFmt numFmtId="179" formatCode="0.000"/>
    <numFmt numFmtId="180" formatCode="#,##0.0000"/>
    <numFmt numFmtId="181" formatCode="#,##0;[Red]\(#,##0\)"/>
    <numFmt numFmtId="182" formatCode="#,###;[Red]\(#,###\)"/>
    <numFmt numFmtId="183" formatCode="dd/mm/yyyy"/>
    <numFmt numFmtId="184" formatCode="#,##0\ [$€-1];[Red]\-#,##0\ [$€-1]"/>
    <numFmt numFmtId="185" formatCode="###,###,###,###,##0"/>
    <numFmt numFmtId="186" formatCode="#,##0.0;[Red]\(#,##0.0\)"/>
    <numFmt numFmtId="187" formatCode="#,##0.00;[Red]\(#,##0.00\)"/>
    <numFmt numFmtId="188" formatCode="###0.0;[Red]\(###0.0\)"/>
    <numFmt numFmtId="189" formatCode="###0;[Red]\(###0\)"/>
    <numFmt numFmtId="190" formatCode="###0.0\ %;[Red]\(###0.0\ %\)"/>
    <numFmt numFmtId="191" formatCode="#,##0.0\ %;[Red]\(#,##0.0\ %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52" applyFont="1" applyProtection="1">
      <alignment/>
      <protection locked="0"/>
    </xf>
    <xf numFmtId="0" fontId="0" fillId="33" borderId="0" xfId="52" applyFont="1" applyFill="1" applyProtection="1">
      <alignment/>
      <protection locked="0"/>
    </xf>
    <xf numFmtId="0" fontId="0" fillId="0" borderId="0" xfId="54" applyFont="1" applyProtection="1">
      <alignment/>
      <protection locked="0"/>
    </xf>
    <xf numFmtId="0" fontId="0" fillId="33" borderId="0" xfId="54" applyFont="1" applyFill="1" applyProtection="1">
      <alignment/>
      <protection locked="0"/>
    </xf>
    <xf numFmtId="0" fontId="3" fillId="0" borderId="0" xfId="54" applyFont="1" applyProtection="1">
      <alignment/>
      <protection locked="0"/>
    </xf>
    <xf numFmtId="0" fontId="0" fillId="0" borderId="0" xfId="52" applyFont="1" applyBorder="1" applyProtection="1">
      <alignment/>
      <protection locked="0"/>
    </xf>
    <xf numFmtId="0" fontId="0" fillId="0" borderId="0" xfId="54" applyFont="1" applyBorder="1" applyProtection="1">
      <alignment/>
      <protection locked="0"/>
    </xf>
    <xf numFmtId="0" fontId="4" fillId="0" borderId="0" xfId="54" applyFont="1" applyProtection="1">
      <alignment/>
      <protection locked="0"/>
    </xf>
    <xf numFmtId="0" fontId="5" fillId="0" borderId="0" xfId="54" applyFont="1" applyProtection="1">
      <alignment/>
      <protection locked="0"/>
    </xf>
    <xf numFmtId="0" fontId="4" fillId="33" borderId="0" xfId="54" applyFont="1" applyFill="1" applyProtection="1">
      <alignment/>
      <protection locked="0"/>
    </xf>
    <xf numFmtId="0" fontId="5" fillId="0" borderId="0" xfId="54" applyFont="1" applyBorder="1" applyProtection="1">
      <alignment/>
      <protection locked="0"/>
    </xf>
    <xf numFmtId="0" fontId="4" fillId="0" borderId="10" xfId="54" applyFont="1" applyBorder="1" applyProtection="1">
      <alignment/>
      <protection locked="0"/>
    </xf>
    <xf numFmtId="0" fontId="4" fillId="33" borderId="11" xfId="54" applyFont="1" applyFill="1" applyBorder="1" applyProtection="1">
      <alignment/>
      <protection locked="0"/>
    </xf>
    <xf numFmtId="0" fontId="4" fillId="0" borderId="12" xfId="54" applyFont="1" applyBorder="1" applyProtection="1">
      <alignment/>
      <protection locked="0"/>
    </xf>
    <xf numFmtId="0" fontId="4" fillId="0" borderId="11" xfId="54" applyFont="1" applyBorder="1" applyProtection="1">
      <alignment/>
      <protection locked="0"/>
    </xf>
    <xf numFmtId="0" fontId="5" fillId="33" borderId="0" xfId="54" applyFont="1" applyFill="1" applyProtection="1">
      <alignment/>
      <protection locked="0"/>
    </xf>
    <xf numFmtId="0" fontId="4" fillId="0" borderId="13" xfId="54" applyFont="1" applyBorder="1" applyProtection="1">
      <alignment/>
      <protection locked="0"/>
    </xf>
    <xf numFmtId="0" fontId="10" fillId="0" borderId="0" xfId="54" applyFont="1" applyProtection="1">
      <alignment/>
      <protection locked="0"/>
    </xf>
    <xf numFmtId="0" fontId="11" fillId="33" borderId="0" xfId="54" applyFont="1" applyFill="1" applyProtection="1">
      <alignment/>
      <protection locked="0"/>
    </xf>
    <xf numFmtId="0" fontId="11" fillId="0" borderId="0" xfId="54" applyFont="1" applyBorder="1" applyProtection="1">
      <alignment/>
      <protection locked="0"/>
    </xf>
    <xf numFmtId="0" fontId="10" fillId="0" borderId="0" xfId="52" applyFont="1" applyProtection="1">
      <alignment/>
      <protection locked="0"/>
    </xf>
    <xf numFmtId="0" fontId="10" fillId="33" borderId="0" xfId="52" applyFont="1" applyFill="1" applyProtection="1">
      <alignment/>
      <protection locked="0"/>
    </xf>
    <xf numFmtId="0" fontId="10" fillId="0" borderId="0" xfId="52" applyFont="1" applyBorder="1" applyProtection="1">
      <alignment/>
      <protection locked="0"/>
    </xf>
    <xf numFmtId="0" fontId="3" fillId="0" borderId="0" xfId="54" applyFont="1" applyBorder="1" applyProtection="1">
      <alignment/>
      <protection locked="0"/>
    </xf>
    <xf numFmtId="0" fontId="6" fillId="0" borderId="0" xfId="52" applyFont="1" applyProtection="1">
      <alignment/>
      <protection locked="0"/>
    </xf>
    <xf numFmtId="0" fontId="4" fillId="0" borderId="0" xfId="55" applyFont="1" applyProtection="1">
      <alignment/>
      <protection/>
    </xf>
    <xf numFmtId="4" fontId="7" fillId="34" borderId="0" xfId="55" applyNumberFormat="1" applyFont="1" applyFill="1" applyBorder="1" applyAlignment="1" applyProtection="1">
      <alignment horizontal="right"/>
      <protection/>
    </xf>
    <xf numFmtId="167" fontId="11" fillId="0" borderId="0" xfId="54" applyNumberFormat="1" applyFont="1" applyProtection="1">
      <alignment/>
      <protection locked="0"/>
    </xf>
    <xf numFmtId="0" fontId="4" fillId="0" borderId="14" xfId="54" applyFont="1" applyBorder="1" applyProtection="1">
      <alignment/>
      <protection locked="0"/>
    </xf>
    <xf numFmtId="168" fontId="5" fillId="0" borderId="0" xfId="54" applyNumberFormat="1" applyFont="1" applyProtection="1">
      <alignment/>
      <protection locked="0"/>
    </xf>
    <xf numFmtId="0" fontId="16" fillId="0" borderId="0" xfId="54" applyFont="1" applyProtection="1">
      <alignment/>
      <protection locked="0"/>
    </xf>
    <xf numFmtId="0" fontId="4" fillId="0" borderId="0" xfId="54" applyFont="1" applyBorder="1" applyProtection="1">
      <alignment/>
      <protection locked="0"/>
    </xf>
    <xf numFmtId="0" fontId="16" fillId="0" borderId="14" xfId="54" applyFont="1" applyBorder="1" applyProtection="1">
      <alignment/>
      <protection locked="0"/>
    </xf>
    <xf numFmtId="0" fontId="5" fillId="0" borderId="0" xfId="56" applyFont="1" applyProtection="1">
      <alignment/>
      <protection/>
    </xf>
    <xf numFmtId="0" fontId="15" fillId="35" borderId="15" xfId="54" applyFont="1" applyFill="1" applyBorder="1" applyAlignment="1" applyProtection="1">
      <alignment horizontal="center"/>
      <protection locked="0"/>
    </xf>
    <xf numFmtId="0" fontId="14" fillId="35" borderId="12" xfId="54" applyFont="1" applyFill="1" applyBorder="1" applyAlignment="1" applyProtection="1">
      <alignment/>
      <protection locked="0"/>
    </xf>
    <xf numFmtId="0" fontId="3" fillId="35" borderId="15" xfId="54" applyFont="1" applyFill="1" applyBorder="1" applyAlignment="1" applyProtection="1">
      <alignment horizontal="center"/>
      <protection locked="0"/>
    </xf>
    <xf numFmtId="0" fontId="3" fillId="35" borderId="16" xfId="54" applyFont="1" applyFill="1" applyBorder="1" applyAlignment="1" applyProtection="1">
      <alignment horizontal="center"/>
      <protection locked="0"/>
    </xf>
    <xf numFmtId="0" fontId="3" fillId="35" borderId="17" xfId="54" applyFont="1" applyFill="1" applyBorder="1" applyAlignment="1" applyProtection="1">
      <alignment horizontal="center"/>
      <protection locked="0"/>
    </xf>
    <xf numFmtId="49" fontId="6" fillId="35" borderId="18" xfId="53" applyNumberFormat="1" applyFont="1" applyFill="1" applyBorder="1" applyAlignment="1" applyProtection="1">
      <alignment horizontal="center"/>
      <protection locked="0"/>
    </xf>
    <xf numFmtId="0" fontId="6" fillId="35" borderId="19" xfId="54" applyFont="1" applyFill="1" applyBorder="1" applyAlignment="1" applyProtection="1">
      <alignment horizontal="center"/>
      <protection locked="0"/>
    </xf>
    <xf numFmtId="49" fontId="6" fillId="35" borderId="14" xfId="53" applyNumberFormat="1" applyFont="1" applyFill="1" applyBorder="1" applyProtection="1">
      <alignment/>
      <protection locked="0"/>
    </xf>
    <xf numFmtId="0" fontId="14" fillId="35" borderId="20" xfId="54" applyFont="1" applyFill="1" applyBorder="1" applyAlignment="1" applyProtection="1">
      <alignment/>
      <protection locked="0"/>
    </xf>
    <xf numFmtId="0" fontId="3" fillId="35" borderId="15" xfId="54" applyFont="1" applyFill="1" applyBorder="1" applyAlignment="1" applyProtection="1">
      <alignment horizontal="center"/>
      <protection locked="0"/>
    </xf>
    <xf numFmtId="0" fontId="4" fillId="0" borderId="21" xfId="54" applyFont="1" applyBorder="1" applyProtection="1">
      <alignment/>
      <protection locked="0"/>
    </xf>
    <xf numFmtId="0" fontId="4" fillId="0" borderId="22" xfId="54" applyFont="1" applyBorder="1" applyProtection="1">
      <alignment/>
      <protection locked="0"/>
    </xf>
    <xf numFmtId="167" fontId="5" fillId="0" borderId="23" xfId="54" applyNumberFormat="1" applyFont="1" applyFill="1" applyBorder="1" applyAlignment="1" applyProtection="1">
      <alignment horizontal="right"/>
      <protection/>
    </xf>
    <xf numFmtId="168" fontId="5" fillId="0" borderId="24" xfId="54" applyNumberFormat="1" applyFont="1" applyFill="1" applyBorder="1" applyAlignment="1" applyProtection="1">
      <alignment horizontal="right"/>
      <protection/>
    </xf>
    <xf numFmtId="167" fontId="5" fillId="0" borderId="25" xfId="55" applyNumberFormat="1" applyFont="1" applyFill="1" applyBorder="1" applyAlignment="1" applyProtection="1">
      <alignment horizontal="right"/>
      <protection/>
    </xf>
    <xf numFmtId="168" fontId="5" fillId="0" borderId="24" xfId="55" applyNumberFormat="1" applyFont="1" applyFill="1" applyBorder="1" applyAlignment="1" applyProtection="1">
      <alignment horizontal="right"/>
      <protection/>
    </xf>
    <xf numFmtId="0" fontId="7" fillId="0" borderId="26" xfId="55" applyFont="1" applyFill="1" applyBorder="1" applyAlignment="1" applyProtection="1">
      <alignment horizontal="left"/>
      <protection locked="0"/>
    </xf>
    <xf numFmtId="0" fontId="7" fillId="0" borderId="26" xfId="55" applyFont="1" applyFill="1" applyBorder="1" applyAlignment="1" applyProtection="1">
      <alignment horizontal="left"/>
      <protection/>
    </xf>
    <xf numFmtId="0" fontId="7" fillId="0" borderId="27" xfId="55" applyFont="1" applyFill="1" applyBorder="1" applyAlignment="1" applyProtection="1">
      <alignment horizontal="left"/>
      <protection/>
    </xf>
    <xf numFmtId="167" fontId="5" fillId="0" borderId="23" xfId="56" applyNumberFormat="1" applyFont="1" applyFill="1" applyBorder="1" applyAlignment="1" applyProtection="1">
      <alignment horizontal="right"/>
      <protection/>
    </xf>
    <xf numFmtId="168" fontId="5" fillId="0" borderId="24" xfId="56" applyNumberFormat="1" applyFont="1" applyFill="1" applyBorder="1" applyAlignment="1" applyProtection="1">
      <alignment horizontal="right"/>
      <protection/>
    </xf>
    <xf numFmtId="167" fontId="4" fillId="0" borderId="25" xfId="55" applyNumberFormat="1" applyFont="1" applyFill="1" applyBorder="1" applyAlignment="1" applyProtection="1">
      <alignment horizontal="right"/>
      <protection/>
    </xf>
    <xf numFmtId="168" fontId="4" fillId="0" borderId="24" xfId="55" applyNumberFormat="1" applyFont="1" applyFill="1" applyBorder="1" applyAlignment="1" applyProtection="1">
      <alignment horizontal="right"/>
      <protection/>
    </xf>
    <xf numFmtId="0" fontId="4" fillId="0" borderId="28" xfId="55" applyFont="1" applyFill="1" applyBorder="1" applyAlignment="1" applyProtection="1">
      <alignment horizontal="left"/>
      <protection/>
    </xf>
    <xf numFmtId="0" fontId="5" fillId="0" borderId="0" xfId="56" applyFont="1" applyFill="1" applyProtection="1">
      <alignment/>
      <protection/>
    </xf>
    <xf numFmtId="0" fontId="5" fillId="0" borderId="0" xfId="54" applyFont="1" applyFill="1" applyBorder="1" applyProtection="1">
      <alignment/>
      <protection locked="0"/>
    </xf>
    <xf numFmtId="0" fontId="4" fillId="0" borderId="0" xfId="55" applyFont="1" applyFill="1" applyProtection="1">
      <alignment/>
      <protection/>
    </xf>
    <xf numFmtId="0" fontId="4" fillId="0" borderId="0" xfId="54" applyFont="1" applyFill="1" applyProtection="1">
      <alignment/>
      <protection locked="0"/>
    </xf>
    <xf numFmtId="0" fontId="0" fillId="0" borderId="0" xfId="52" applyFont="1" applyFill="1" applyProtection="1">
      <alignment/>
      <protection locked="0"/>
    </xf>
    <xf numFmtId="4" fontId="7" fillId="0" borderId="0" xfId="55" applyNumberFormat="1" applyFont="1" applyFill="1" applyBorder="1" applyAlignment="1" applyProtection="1">
      <alignment horizontal="right"/>
      <protection/>
    </xf>
    <xf numFmtId="0" fontId="4" fillId="0" borderId="0" xfId="54" applyFont="1" applyFill="1" applyBorder="1" applyProtection="1">
      <alignment/>
      <protection locked="0"/>
    </xf>
    <xf numFmtId="4" fontId="0" fillId="0" borderId="0" xfId="55" applyNumberFormat="1" applyFont="1" applyFill="1" applyBorder="1" applyAlignment="1" applyProtection="1">
      <alignment horizontal="right"/>
      <protection/>
    </xf>
    <xf numFmtId="0" fontId="11" fillId="0" borderId="0" xfId="55" applyFont="1" applyFill="1" applyProtection="1">
      <alignment/>
      <protection/>
    </xf>
    <xf numFmtId="167" fontId="5" fillId="0" borderId="23" xfId="55" applyNumberFormat="1" applyFont="1" applyFill="1" applyBorder="1" applyAlignment="1" applyProtection="1">
      <alignment horizontal="right"/>
      <protection/>
    </xf>
    <xf numFmtId="0" fontId="5" fillId="0" borderId="0" xfId="54" applyFont="1" applyFill="1" applyProtection="1">
      <alignment/>
      <protection/>
    </xf>
    <xf numFmtId="4" fontId="5" fillId="0" borderId="0" xfId="56" applyNumberFormat="1" applyFont="1" applyFill="1" applyBorder="1" applyAlignment="1" applyProtection="1">
      <alignment horizontal="right"/>
      <protection/>
    </xf>
    <xf numFmtId="4" fontId="5" fillId="0" borderId="0" xfId="54" applyNumberFormat="1" applyFont="1" applyFill="1" applyBorder="1" applyAlignment="1" applyProtection="1">
      <alignment horizontal="right"/>
      <protection/>
    </xf>
    <xf numFmtId="0" fontId="5" fillId="0" borderId="28" xfId="55" applyFont="1" applyFill="1" applyBorder="1" applyAlignment="1" applyProtection="1">
      <alignment horizontal="left"/>
      <protection/>
    </xf>
    <xf numFmtId="167" fontId="7" fillId="0" borderId="29" xfId="54" applyNumberFormat="1" applyFont="1" applyFill="1" applyBorder="1" applyAlignment="1" applyProtection="1">
      <alignment horizontal="right"/>
      <protection/>
    </xf>
    <xf numFmtId="168" fontId="7" fillId="0" borderId="30" xfId="54" applyNumberFormat="1" applyFont="1" applyFill="1" applyBorder="1" applyAlignment="1" applyProtection="1">
      <alignment horizontal="right"/>
      <protection/>
    </xf>
    <xf numFmtId="167" fontId="7" fillId="0" borderId="29" xfId="55" applyNumberFormat="1" applyFont="1" applyFill="1" applyBorder="1" applyAlignment="1" applyProtection="1">
      <alignment horizontal="right"/>
      <protection/>
    </xf>
    <xf numFmtId="168" fontId="7" fillId="0" borderId="30" xfId="56" applyNumberFormat="1" applyFont="1" applyFill="1" applyBorder="1" applyAlignment="1" applyProtection="1">
      <alignment horizontal="right"/>
      <protection/>
    </xf>
    <xf numFmtId="167" fontId="5" fillId="0" borderId="0" xfId="54" applyNumberFormat="1" applyFont="1" applyFill="1" applyProtection="1">
      <alignment/>
      <protection/>
    </xf>
    <xf numFmtId="0" fontId="5" fillId="0" borderId="0" xfId="57" applyFont="1" applyFill="1" applyProtection="1">
      <alignment/>
      <protection/>
    </xf>
    <xf numFmtId="0" fontId="4" fillId="0" borderId="15" xfId="54" applyFont="1" applyBorder="1" applyProtection="1">
      <alignment/>
      <protection locked="0"/>
    </xf>
    <xf numFmtId="167" fontId="0" fillId="0" borderId="29" xfId="57" applyNumberFormat="1" applyFont="1" applyFill="1" applyBorder="1" applyAlignment="1" applyProtection="1">
      <alignment horizontal="right"/>
      <protection/>
    </xf>
    <xf numFmtId="168" fontId="0" fillId="0" borderId="30" xfId="54" applyNumberFormat="1" applyFont="1" applyFill="1" applyBorder="1" applyAlignment="1" applyProtection="1">
      <alignment horizontal="right"/>
      <protection/>
    </xf>
    <xf numFmtId="167" fontId="0" fillId="0" borderId="31" xfId="57" applyNumberFormat="1" applyFont="1" applyFill="1" applyBorder="1" applyAlignment="1" applyProtection="1">
      <alignment horizontal="right"/>
      <protection/>
    </xf>
    <xf numFmtId="168" fontId="0" fillId="0" borderId="32" xfId="54" applyNumberFormat="1" applyFont="1" applyFill="1" applyBorder="1" applyAlignment="1" applyProtection="1">
      <alignment horizontal="right"/>
      <protection/>
    </xf>
    <xf numFmtId="167" fontId="5" fillId="0" borderId="23" xfId="57" applyNumberFormat="1" applyFont="1" applyFill="1" applyBorder="1" applyAlignment="1" applyProtection="1">
      <alignment horizontal="right"/>
      <protection/>
    </xf>
    <xf numFmtId="167" fontId="0" fillId="0" borderId="29" xfId="54" applyNumberFormat="1" applyFont="1" applyFill="1" applyBorder="1" applyAlignment="1" applyProtection="1">
      <alignment horizontal="right"/>
      <protection/>
    </xf>
    <xf numFmtId="167" fontId="0" fillId="0" borderId="31" xfId="54" applyNumberFormat="1" applyFont="1" applyFill="1" applyBorder="1" applyAlignment="1" applyProtection="1">
      <alignment horizontal="right"/>
      <protection/>
    </xf>
    <xf numFmtId="168" fontId="0" fillId="0" borderId="30" xfId="57" applyNumberFormat="1" applyFont="1" applyFill="1" applyBorder="1" applyAlignment="1" applyProtection="1">
      <alignment horizontal="right"/>
      <protection/>
    </xf>
    <xf numFmtId="168" fontId="0" fillId="0" borderId="32" xfId="57" applyNumberFormat="1" applyFont="1" applyFill="1" applyBorder="1" applyAlignment="1" applyProtection="1">
      <alignment horizontal="right"/>
      <protection/>
    </xf>
    <xf numFmtId="168" fontId="5" fillId="0" borderId="24" xfId="57" applyNumberFormat="1" applyFont="1" applyFill="1" applyBorder="1" applyAlignment="1" applyProtection="1">
      <alignment horizontal="right"/>
      <protection/>
    </xf>
    <xf numFmtId="0" fontId="3" fillId="35" borderId="15" xfId="54" applyFont="1" applyFill="1" applyBorder="1" applyAlignment="1" applyProtection="1">
      <alignment horizontal="center"/>
      <protection locked="0"/>
    </xf>
    <xf numFmtId="0" fontId="14" fillId="35" borderId="33" xfId="54" applyFont="1" applyFill="1" applyBorder="1" applyProtection="1">
      <alignment/>
      <protection locked="0"/>
    </xf>
    <xf numFmtId="0" fontId="4" fillId="35" borderId="34" xfId="54" applyFont="1" applyFill="1" applyBorder="1" applyProtection="1">
      <alignment/>
      <protection locked="0"/>
    </xf>
    <xf numFmtId="0" fontId="4" fillId="0" borderId="35" xfId="54" applyFont="1" applyBorder="1" applyProtection="1">
      <alignment/>
      <protection locked="0"/>
    </xf>
    <xf numFmtId="0" fontId="7" fillId="0" borderId="35" xfId="54" applyFont="1" applyBorder="1" applyProtection="1">
      <alignment/>
      <protection locked="0"/>
    </xf>
    <xf numFmtId="0" fontId="9" fillId="0" borderId="35" xfId="54" applyFont="1" applyBorder="1" applyProtection="1">
      <alignment/>
      <protection locked="0"/>
    </xf>
    <xf numFmtId="0" fontId="4" fillId="0" borderId="36" xfId="54" applyFont="1" applyBorder="1" applyProtection="1">
      <alignment/>
      <protection locked="0"/>
    </xf>
    <xf numFmtId="0" fontId="3" fillId="35" borderId="34" xfId="54" applyFont="1" applyFill="1" applyBorder="1" applyProtection="1">
      <alignment/>
      <protection locked="0"/>
    </xf>
    <xf numFmtId="0" fontId="7" fillId="0" borderId="34" xfId="54" applyFont="1" applyBorder="1" applyProtection="1">
      <alignment/>
      <protection locked="0"/>
    </xf>
    <xf numFmtId="4" fontId="5" fillId="0" borderId="0" xfId="57" applyNumberFormat="1" applyFont="1" applyFill="1" applyBorder="1" applyAlignment="1" applyProtection="1">
      <alignment horizontal="right"/>
      <protection/>
    </xf>
    <xf numFmtId="4" fontId="5" fillId="0" borderId="26" xfId="54" applyNumberFormat="1" applyFont="1" applyFill="1" applyBorder="1" applyAlignment="1" applyProtection="1">
      <alignment horizontal="right"/>
      <protection/>
    </xf>
    <xf numFmtId="167" fontId="0" fillId="0" borderId="26" xfId="54" applyNumberFormat="1" applyFont="1" applyFill="1" applyBorder="1" applyAlignment="1" applyProtection="1">
      <alignment horizontal="right"/>
      <protection/>
    </xf>
    <xf numFmtId="168" fontId="0" fillId="0" borderId="26" xfId="54" applyNumberFormat="1" applyFont="1" applyFill="1" applyBorder="1" applyAlignment="1" applyProtection="1">
      <alignment horizontal="right"/>
      <protection/>
    </xf>
    <xf numFmtId="167" fontId="0" fillId="0" borderId="27" xfId="54" applyNumberFormat="1" applyFont="1" applyFill="1" applyBorder="1" applyAlignment="1" applyProtection="1">
      <alignment horizontal="right"/>
      <protection/>
    </xf>
    <xf numFmtId="168" fontId="0" fillId="0" borderId="27" xfId="54" applyNumberFormat="1" applyFont="1" applyFill="1" applyBorder="1" applyAlignment="1" applyProtection="1">
      <alignment horizontal="right"/>
      <protection/>
    </xf>
    <xf numFmtId="167" fontId="5" fillId="0" borderId="28" xfId="54" applyNumberFormat="1" applyFont="1" applyFill="1" applyBorder="1" applyAlignment="1" applyProtection="1">
      <alignment horizontal="right"/>
      <protection/>
    </xf>
    <xf numFmtId="168" fontId="5" fillId="0" borderId="28" xfId="54" applyNumberFormat="1" applyFont="1" applyFill="1" applyBorder="1" applyAlignment="1" applyProtection="1">
      <alignment horizontal="right"/>
      <protection/>
    </xf>
    <xf numFmtId="167" fontId="0" fillId="0" borderId="29" xfId="56" applyNumberFormat="1" applyFont="1" applyFill="1" applyBorder="1" applyAlignment="1" applyProtection="1">
      <alignment horizontal="right"/>
      <protection/>
    </xf>
    <xf numFmtId="168" fontId="0" fillId="0" borderId="30" xfId="56" applyNumberFormat="1" applyFont="1" applyFill="1" applyBorder="1" applyAlignment="1" applyProtection="1">
      <alignment horizontal="right"/>
      <protection/>
    </xf>
    <xf numFmtId="0" fontId="0" fillId="0" borderId="26" xfId="55" applyFont="1" applyFill="1" applyBorder="1" applyAlignment="1" applyProtection="1">
      <alignment horizontal="left"/>
      <protection locked="0"/>
    </xf>
    <xf numFmtId="0" fontId="0" fillId="0" borderId="26" xfId="55" applyFont="1" applyFill="1" applyBorder="1" applyAlignment="1" applyProtection="1">
      <alignment horizontal="left"/>
      <protection/>
    </xf>
    <xf numFmtId="0" fontId="0" fillId="0" borderId="27" xfId="55" applyFont="1" applyFill="1" applyBorder="1" applyAlignment="1" applyProtection="1">
      <alignment horizontal="left"/>
      <protection/>
    </xf>
    <xf numFmtId="167" fontId="0" fillId="0" borderId="31" xfId="56" applyNumberFormat="1" applyFont="1" applyFill="1" applyBorder="1" applyAlignment="1" applyProtection="1">
      <alignment horizontal="right"/>
      <protection/>
    </xf>
    <xf numFmtId="167" fontId="0" fillId="0" borderId="37" xfId="55" applyNumberFormat="1" applyFont="1" applyFill="1" applyBorder="1" applyAlignment="1" applyProtection="1">
      <alignment horizontal="right"/>
      <protection/>
    </xf>
    <xf numFmtId="167" fontId="0" fillId="0" borderId="38" xfId="55" applyNumberFormat="1" applyFont="1" applyFill="1" applyBorder="1" applyAlignment="1" applyProtection="1">
      <alignment horizontal="right"/>
      <protection/>
    </xf>
    <xf numFmtId="168" fontId="0" fillId="0" borderId="30" xfId="55" applyNumberFormat="1" applyFont="1" applyFill="1" applyBorder="1" applyAlignment="1" applyProtection="1">
      <alignment horizontal="right"/>
      <protection/>
    </xf>
    <xf numFmtId="168" fontId="0" fillId="0" borderId="32" xfId="56" applyNumberFormat="1" applyFont="1" applyFill="1" applyBorder="1" applyAlignment="1" applyProtection="1">
      <alignment horizontal="right"/>
      <protection/>
    </xf>
    <xf numFmtId="168" fontId="0" fillId="0" borderId="32" xfId="55" applyNumberFormat="1" applyFont="1" applyFill="1" applyBorder="1" applyAlignment="1" applyProtection="1">
      <alignment horizontal="right"/>
      <protection/>
    </xf>
    <xf numFmtId="0" fontId="3" fillId="35" borderId="15" xfId="54" applyFont="1" applyFill="1" applyBorder="1" applyAlignment="1" applyProtection="1">
      <alignment horizontal="center"/>
      <protection locked="0"/>
    </xf>
    <xf numFmtId="0" fontId="3" fillId="35" borderId="16" xfId="54" applyFont="1" applyFill="1" applyBorder="1" applyAlignment="1" applyProtection="1">
      <alignment horizontal="center"/>
      <protection locked="0"/>
    </xf>
    <xf numFmtId="0" fontId="3" fillId="35" borderId="17" xfId="54" applyFont="1" applyFill="1" applyBorder="1" applyAlignment="1" applyProtection="1">
      <alignment horizontal="center"/>
      <protection locked="0"/>
    </xf>
    <xf numFmtId="0" fontId="10" fillId="0" borderId="0" xfId="54" applyFont="1" applyBorder="1" applyProtection="1">
      <alignment/>
      <protection locked="0"/>
    </xf>
    <xf numFmtId="0" fontId="10" fillId="0" borderId="0" xfId="52" applyFont="1" applyBorder="1" applyProtection="1">
      <alignment/>
      <protection locked="0"/>
    </xf>
  </cellXfs>
  <cellStyles count="6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Huomautus" xfId="43"/>
    <cellStyle name="Huono" xfId="44"/>
    <cellStyle name="Hyperlink" xfId="45"/>
    <cellStyle name="Hyperlänk" xfId="46"/>
    <cellStyle name="Hyvä" xfId="47"/>
    <cellStyle name="Laskenta" xfId="48"/>
    <cellStyle name="Linkitetty solu" xfId="49"/>
    <cellStyle name="Neutraali" xfId="50"/>
    <cellStyle name="Normaali 2" xfId="51"/>
    <cellStyle name="Normaali_liitteet TUNNUSLUVUT   liite 3" xfId="52"/>
    <cellStyle name="Normaali_Osav. Liite 11 3(4)" xfId="53"/>
    <cellStyle name="Normaali_Taul4" xfId="54"/>
    <cellStyle name="Normaali_Taul4_Taul1" xfId="55"/>
    <cellStyle name="Normaali_Taul4_Taul1_1" xfId="56"/>
    <cellStyle name="Normaali_Taul4_Taul1_2" xfId="57"/>
    <cellStyle name="Normal 2" xfId="58"/>
    <cellStyle name="Otsikko" xfId="59"/>
    <cellStyle name="Otsikko 1" xfId="60"/>
    <cellStyle name="Otsikko 2" xfId="61"/>
    <cellStyle name="Otsikko 3" xfId="62"/>
    <cellStyle name="Otsikko 4" xfId="63"/>
    <cellStyle name="Pilkku_liite 15" xfId="64"/>
    <cellStyle name="Percent" xfId="65"/>
    <cellStyle name="Prosentti 2" xfId="66"/>
    <cellStyle name="Selittävä teksti" xfId="67"/>
    <cellStyle name="Summa" xfId="68"/>
    <cellStyle name="Syöttö" xfId="69"/>
    <cellStyle name="Tarkistussolu" xfId="70"/>
    <cellStyle name="Tulostus" xfId="71"/>
    <cellStyle name="Currency" xfId="72"/>
    <cellStyle name="Currency [0]" xfId="73"/>
    <cellStyle name="Varoitusteksti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8515625" style="1" customWidth="1"/>
    <col min="2" max="2" width="12.28125" style="1" customWidth="1"/>
    <col min="3" max="3" width="5.7109375" style="1" customWidth="1"/>
    <col min="4" max="4" width="12.28125" style="1" customWidth="1"/>
    <col min="5" max="5" width="5.7109375" style="1" customWidth="1"/>
    <col min="6" max="6" width="12.28125" style="1" customWidth="1"/>
    <col min="7" max="7" width="5.7109375" style="1" customWidth="1"/>
    <col min="8" max="8" width="12.28125" style="1" customWidth="1"/>
    <col min="9" max="9" width="5.7109375" style="1" customWidth="1"/>
    <col min="10" max="10" width="12.28125" style="1" customWidth="1"/>
    <col min="11" max="11" width="8.8515625" style="2" hidden="1" customWidth="1"/>
    <col min="12" max="12" width="5.7109375" style="1" customWidth="1"/>
    <col min="13" max="13" width="9.140625" style="1" customWidth="1"/>
  </cols>
  <sheetData>
    <row r="1" spans="1:12" ht="13.5" thickBot="1">
      <c r="A1" s="31"/>
      <c r="B1" s="31"/>
      <c r="C1" s="31"/>
      <c r="D1" s="31"/>
      <c r="E1" s="33"/>
      <c r="F1" s="31"/>
      <c r="G1" s="33"/>
      <c r="H1" s="8"/>
      <c r="I1" s="29"/>
      <c r="J1" s="9"/>
      <c r="K1" s="10"/>
      <c r="L1" s="8"/>
    </row>
    <row r="2" spans="1:12" ht="15.75">
      <c r="A2" s="91" t="s">
        <v>0</v>
      </c>
      <c r="B2" s="35">
        <v>2010</v>
      </c>
      <c r="C2" s="43"/>
      <c r="D2" s="90">
        <v>2009</v>
      </c>
      <c r="E2" s="36"/>
      <c r="F2" s="44">
        <v>2008</v>
      </c>
      <c r="G2" s="36"/>
      <c r="H2" s="37">
        <v>2007</v>
      </c>
      <c r="I2" s="36"/>
      <c r="J2" s="37">
        <v>2006</v>
      </c>
      <c r="K2" s="38"/>
      <c r="L2" s="39"/>
    </row>
    <row r="3" spans="1:12" ht="15.75" thickBot="1">
      <c r="A3" s="92"/>
      <c r="B3" s="40" t="s">
        <v>1</v>
      </c>
      <c r="C3" s="41" t="s">
        <v>2</v>
      </c>
      <c r="D3" s="40" t="s">
        <v>1</v>
      </c>
      <c r="E3" s="41" t="s">
        <v>2</v>
      </c>
      <c r="F3" s="40" t="s">
        <v>1</v>
      </c>
      <c r="G3" s="41" t="s">
        <v>2</v>
      </c>
      <c r="H3" s="40" t="s">
        <v>1</v>
      </c>
      <c r="I3" s="41" t="s">
        <v>2</v>
      </c>
      <c r="J3" s="40" t="s">
        <v>1</v>
      </c>
      <c r="K3" s="42"/>
      <c r="L3" s="41" t="s">
        <v>2</v>
      </c>
    </row>
    <row r="4" spans="1:12" ht="12.75">
      <c r="A4" s="93"/>
      <c r="B4" s="79"/>
      <c r="C4" s="32"/>
      <c r="D4" s="79"/>
      <c r="E4" s="46"/>
      <c r="F4" s="45"/>
      <c r="G4" s="46"/>
      <c r="H4" s="8"/>
      <c r="I4" s="8"/>
      <c r="J4" s="12"/>
      <c r="K4" s="13"/>
      <c r="L4" s="14"/>
    </row>
    <row r="5" spans="1:12" ht="13.5">
      <c r="A5" s="94" t="s">
        <v>3</v>
      </c>
      <c r="B5" s="101">
        <v>8182.496475196986</v>
      </c>
      <c r="C5" s="102">
        <v>9.604540813383663</v>
      </c>
      <c r="D5" s="80">
        <v>8160.787306996667</v>
      </c>
      <c r="E5" s="81">
        <v>10.593353126824116</v>
      </c>
      <c r="F5" s="85">
        <v>6151.19381214</v>
      </c>
      <c r="G5" s="81">
        <v>9.469406026510981</v>
      </c>
      <c r="H5" s="114">
        <v>2780.7522536881993</v>
      </c>
      <c r="I5" s="115">
        <v>3.588266406516601</v>
      </c>
      <c r="J5" s="114">
        <v>2577.0973457</v>
      </c>
      <c r="K5" s="109" t="s">
        <v>4</v>
      </c>
      <c r="L5" s="115">
        <v>3.635859005300494</v>
      </c>
    </row>
    <row r="6" spans="1:12" ht="13.5">
      <c r="A6" s="94" t="s">
        <v>5</v>
      </c>
      <c r="B6" s="101">
        <v>24942.91776026</v>
      </c>
      <c r="C6" s="102">
        <v>29.277772665037666</v>
      </c>
      <c r="D6" s="80">
        <v>28904.193090030007</v>
      </c>
      <c r="E6" s="81">
        <v>37.51994908457947</v>
      </c>
      <c r="F6" s="85">
        <v>27019.455940120006</v>
      </c>
      <c r="G6" s="81">
        <v>41.594884948586476</v>
      </c>
      <c r="H6" s="114">
        <v>26358.19802077</v>
      </c>
      <c r="I6" s="115">
        <v>33.98770102810634</v>
      </c>
      <c r="J6" s="114">
        <v>30560.731944940002</v>
      </c>
      <c r="K6" s="109" t="s">
        <v>6</v>
      </c>
      <c r="L6" s="115">
        <v>43.116148730657784</v>
      </c>
    </row>
    <row r="7" spans="1:12" ht="12.75">
      <c r="A7" s="94" t="s">
        <v>7</v>
      </c>
      <c r="B7" s="101">
        <v>3119.3355419600002</v>
      </c>
      <c r="C7" s="102">
        <v>3.6614480206875757</v>
      </c>
      <c r="D7" s="80">
        <v>2283.21770168</v>
      </c>
      <c r="E7" s="81">
        <v>2.9637987695838226</v>
      </c>
      <c r="F7" s="85">
        <v>1561.45208676</v>
      </c>
      <c r="G7" s="81">
        <v>2.4037649035365436</v>
      </c>
      <c r="H7" s="114">
        <v>2510.8049751400004</v>
      </c>
      <c r="I7" s="115">
        <v>3.2484991501108995</v>
      </c>
      <c r="J7" s="114">
        <v>2186.69565544</v>
      </c>
      <c r="K7" s="109" t="s">
        <v>8</v>
      </c>
      <c r="L7" s="115">
        <v>3.085066656076759</v>
      </c>
    </row>
    <row r="8" spans="1:12" ht="13.5">
      <c r="A8" s="94" t="s">
        <v>9</v>
      </c>
      <c r="B8" s="101">
        <v>2356.0168281</v>
      </c>
      <c r="C8" s="102">
        <v>2.765471375526674</v>
      </c>
      <c r="D8" s="80">
        <v>2784.0874979599994</v>
      </c>
      <c r="E8" s="81">
        <v>3.613967732816754</v>
      </c>
      <c r="F8" s="85">
        <v>3940.26796648</v>
      </c>
      <c r="G8" s="81">
        <v>6.065813948865487</v>
      </c>
      <c r="H8" s="114">
        <v>2410.61042397</v>
      </c>
      <c r="I8" s="115">
        <v>3.0910490524930534</v>
      </c>
      <c r="J8" s="114">
        <v>1214.25180751</v>
      </c>
      <c r="K8" s="110" t="s">
        <v>10</v>
      </c>
      <c r="L8" s="115">
        <v>1.7131088883405992</v>
      </c>
    </row>
    <row r="9" spans="1:12" ht="12.75">
      <c r="A9" s="94" t="s">
        <v>7</v>
      </c>
      <c r="B9" s="101">
        <v>-0.3952667599999905</v>
      </c>
      <c r="C9" s="102">
        <v>-0.0004639605699924778</v>
      </c>
      <c r="D9" s="80">
        <v>650.23885601</v>
      </c>
      <c r="E9" s="81">
        <v>0.8440619218920763</v>
      </c>
      <c r="F9" s="85">
        <v>0</v>
      </c>
      <c r="G9" s="81">
        <v>0</v>
      </c>
      <c r="H9" s="114">
        <v>2894.5253705</v>
      </c>
      <c r="I9" s="115">
        <v>3.7449596042477933</v>
      </c>
      <c r="J9" s="114">
        <v>0</v>
      </c>
      <c r="K9" s="110" t="s">
        <v>11</v>
      </c>
      <c r="L9" s="115">
        <v>0</v>
      </c>
    </row>
    <row r="10" spans="1:12" ht="12.75">
      <c r="A10" s="94" t="s">
        <v>12</v>
      </c>
      <c r="B10" s="101">
        <v>39018.08146945</v>
      </c>
      <c r="C10" s="102">
        <v>45.79907331084301</v>
      </c>
      <c r="D10" s="80">
        <v>27105.501681589998</v>
      </c>
      <c r="E10" s="81">
        <v>35.185104107128154</v>
      </c>
      <c r="F10" s="85">
        <v>18635.218956300003</v>
      </c>
      <c r="G10" s="81">
        <v>28.687838504107706</v>
      </c>
      <c r="H10" s="114">
        <v>34372.470773299996</v>
      </c>
      <c r="I10" s="115">
        <v>44.3883428282978</v>
      </c>
      <c r="J10" s="114">
        <v>28683.320829334076</v>
      </c>
      <c r="K10" s="110" t="s">
        <v>13</v>
      </c>
      <c r="L10" s="115">
        <v>40.46743151292578</v>
      </c>
    </row>
    <row r="11" spans="1:12" ht="13.5">
      <c r="A11" s="94" t="s">
        <v>14</v>
      </c>
      <c r="B11" s="101">
        <v>10702.325492869119</v>
      </c>
      <c r="C11" s="102">
        <v>12.562293464587565</v>
      </c>
      <c r="D11" s="80">
        <v>10030.625431004712</v>
      </c>
      <c r="E11" s="81">
        <v>13.020552218342313</v>
      </c>
      <c r="F11" s="85">
        <v>9212.465743056002</v>
      </c>
      <c r="G11" s="81">
        <v>14.182056571547186</v>
      </c>
      <c r="H11" s="114">
        <v>8281.152192306</v>
      </c>
      <c r="I11" s="115">
        <v>10.698439892743766</v>
      </c>
      <c r="J11" s="114">
        <v>7649.514155681237</v>
      </c>
      <c r="K11" s="110" t="s">
        <v>15</v>
      </c>
      <c r="L11" s="115">
        <v>10.792201922645143</v>
      </c>
    </row>
    <row r="12" spans="1:12" ht="12.75">
      <c r="A12" s="95" t="s">
        <v>16</v>
      </c>
      <c r="B12" s="101">
        <v>1635.2780273800001</v>
      </c>
      <c r="C12" s="102">
        <v>1.9194746496756212</v>
      </c>
      <c r="D12" s="80">
        <v>1424.5418257200001</v>
      </c>
      <c r="E12" s="81">
        <v>1.8491689632499893</v>
      </c>
      <c r="F12" s="85">
        <v>1389.90136415</v>
      </c>
      <c r="G12" s="81">
        <v>2.1396725181967478</v>
      </c>
      <c r="H12" s="114">
        <v>842.30367242</v>
      </c>
      <c r="I12" s="115">
        <v>1.089779091201255</v>
      </c>
      <c r="J12" s="114">
        <v>590.29578564</v>
      </c>
      <c r="K12" s="110" t="s">
        <v>17</v>
      </c>
      <c r="L12" s="115">
        <v>0.8328099253181905</v>
      </c>
    </row>
    <row r="13" spans="1:12" ht="13.5" thickBot="1">
      <c r="A13" s="94" t="s">
        <v>18</v>
      </c>
      <c r="B13" s="103">
        <v>-7.79664292</v>
      </c>
      <c r="C13" s="104">
        <v>-0.009151629378577402</v>
      </c>
      <c r="D13" s="82">
        <v>51.67150008</v>
      </c>
      <c r="E13" s="83">
        <v>0.06707373030919064</v>
      </c>
      <c r="F13" s="86">
        <v>2.4826356E-07</v>
      </c>
      <c r="G13" s="81">
        <v>3.8218734818391135E-10</v>
      </c>
      <c r="H13" s="114">
        <v>0</v>
      </c>
      <c r="I13" s="117">
        <v>0</v>
      </c>
      <c r="J13" s="113">
        <v>0</v>
      </c>
      <c r="K13" s="111" t="s">
        <v>19</v>
      </c>
      <c r="L13" s="117">
        <v>0</v>
      </c>
    </row>
    <row r="14" spans="1:12" ht="13.5" thickBot="1">
      <c r="A14" s="96" t="s">
        <v>20</v>
      </c>
      <c r="B14" s="105">
        <v>85194.0413829561</v>
      </c>
      <c r="C14" s="106">
        <v>100</v>
      </c>
      <c r="D14" s="84">
        <v>77036.86650766138</v>
      </c>
      <c r="E14" s="48">
        <v>100</v>
      </c>
      <c r="F14" s="47">
        <v>64958.60241834426</v>
      </c>
      <c r="G14" s="48">
        <v>100</v>
      </c>
      <c r="H14" s="49">
        <v>77485.1245176242</v>
      </c>
      <c r="I14" s="50">
        <v>100</v>
      </c>
      <c r="J14" s="49">
        <v>70684.91608316531</v>
      </c>
      <c r="K14" s="72" t="s">
        <v>21</v>
      </c>
      <c r="L14" s="50">
        <v>100</v>
      </c>
    </row>
    <row r="15" spans="1:12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6"/>
      <c r="L15" s="11"/>
    </row>
    <row r="16" spans="1:12" ht="12.75">
      <c r="A16" s="18" t="s">
        <v>22</v>
      </c>
      <c r="B16" s="18"/>
      <c r="C16" s="18"/>
      <c r="D16" s="18"/>
      <c r="E16" s="18"/>
      <c r="F16" s="18"/>
      <c r="G16" s="18"/>
      <c r="H16" s="18"/>
      <c r="I16" s="18"/>
      <c r="J16" s="28"/>
      <c r="K16" s="19"/>
      <c r="L16" s="20"/>
    </row>
    <row r="17" spans="1:12" ht="12.75">
      <c r="A17" s="121" t="s">
        <v>36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3" ht="12.75">
      <c r="A18" s="21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23"/>
      <c r="M18" s="6"/>
    </row>
    <row r="19" spans="1:12" ht="12.75">
      <c r="A19" s="122" t="s">
        <v>37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2"/>
      <c r="L20" s="23"/>
      <c r="M20" s="6"/>
    </row>
    <row r="21" spans="1:12" ht="15.75">
      <c r="A21" s="5"/>
      <c r="B21" s="5"/>
      <c r="C21" s="5"/>
      <c r="D21" s="5"/>
      <c r="E21" s="5"/>
      <c r="F21" s="5"/>
      <c r="G21" s="5"/>
      <c r="H21" s="5"/>
      <c r="I21" s="5"/>
      <c r="J21" s="3"/>
      <c r="K21" s="4"/>
      <c r="L21" s="7"/>
    </row>
    <row r="22" spans="1:12" ht="16.5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16"/>
      <c r="L22" s="5"/>
    </row>
    <row r="23" spans="1:13" ht="15.75">
      <c r="A23" s="91" t="s">
        <v>24</v>
      </c>
      <c r="B23" s="35">
        <v>2010</v>
      </c>
      <c r="C23" s="43"/>
      <c r="D23" s="90">
        <v>2009</v>
      </c>
      <c r="E23" s="43"/>
      <c r="F23" s="44">
        <v>2008</v>
      </c>
      <c r="G23" s="43"/>
      <c r="H23" s="37">
        <v>2007</v>
      </c>
      <c r="I23" s="43"/>
      <c r="J23" s="118">
        <v>2006</v>
      </c>
      <c r="K23" s="119"/>
      <c r="L23" s="120"/>
      <c r="M23" s="25"/>
    </row>
    <row r="24" spans="1:13" ht="16.5" thickBot="1">
      <c r="A24" s="97"/>
      <c r="B24" s="40" t="s">
        <v>1</v>
      </c>
      <c r="C24" s="41" t="s">
        <v>2</v>
      </c>
      <c r="D24" s="40" t="s">
        <v>1</v>
      </c>
      <c r="E24" s="41" t="s">
        <v>2</v>
      </c>
      <c r="F24" s="40" t="s">
        <v>1</v>
      </c>
      <c r="G24" s="41" t="s">
        <v>2</v>
      </c>
      <c r="H24" s="40" t="s">
        <v>1</v>
      </c>
      <c r="I24" s="41" t="s">
        <v>2</v>
      </c>
      <c r="J24" s="40" t="s">
        <v>1</v>
      </c>
      <c r="K24" s="42"/>
      <c r="L24" s="41" t="s">
        <v>2</v>
      </c>
      <c r="M24" s="25"/>
    </row>
    <row r="25" spans="1:12" ht="12.75">
      <c r="A25" s="93"/>
      <c r="B25" s="45"/>
      <c r="C25" s="46"/>
      <c r="D25" s="45"/>
      <c r="E25" s="46"/>
      <c r="F25" s="45"/>
      <c r="G25" s="46"/>
      <c r="H25" s="8"/>
      <c r="I25" s="8"/>
      <c r="J25" s="12"/>
      <c r="K25" s="13"/>
      <c r="L25" s="14"/>
    </row>
    <row r="26" spans="1:12" ht="13.5">
      <c r="A26" s="94" t="s">
        <v>3</v>
      </c>
      <c r="B26" s="85">
        <v>453.59791381698625</v>
      </c>
      <c r="C26" s="81">
        <v>6.708094447624188</v>
      </c>
      <c r="D26" s="85">
        <v>492.5947722066666</v>
      </c>
      <c r="E26" s="81">
        <v>7.989481475681974</v>
      </c>
      <c r="F26" s="107">
        <v>383.5830222999999</v>
      </c>
      <c r="G26" s="108">
        <v>7.015147227219278</v>
      </c>
      <c r="H26" s="114">
        <v>237.6581504882</v>
      </c>
      <c r="I26" s="115">
        <v>2.5314362159531827</v>
      </c>
      <c r="J26" s="114">
        <v>243.08844829999998</v>
      </c>
      <c r="K26" s="109" t="s">
        <v>4</v>
      </c>
      <c r="L26" s="115">
        <v>4.285470741061156</v>
      </c>
    </row>
    <row r="27" spans="1:12" ht="13.5">
      <c r="A27" s="94" t="s">
        <v>5</v>
      </c>
      <c r="B27" s="85">
        <v>2585.0996053400004</v>
      </c>
      <c r="C27" s="81">
        <v>38.23009714311289</v>
      </c>
      <c r="D27" s="85">
        <v>2809.8126528200014</v>
      </c>
      <c r="E27" s="81">
        <v>45.57284690472484</v>
      </c>
      <c r="F27" s="107">
        <v>2178.56658433</v>
      </c>
      <c r="G27" s="108">
        <v>39.84265320643514</v>
      </c>
      <c r="H27" s="114">
        <v>1884.0994466100003</v>
      </c>
      <c r="I27" s="115">
        <v>20.068647188444373</v>
      </c>
      <c r="J27" s="114">
        <v>2146.66443648</v>
      </c>
      <c r="K27" s="109" t="s">
        <v>6</v>
      </c>
      <c r="L27" s="115">
        <v>37.844116813228155</v>
      </c>
    </row>
    <row r="28" spans="1:12" ht="12.75">
      <c r="A28" s="94" t="s">
        <v>7</v>
      </c>
      <c r="B28" s="85">
        <v>863.4701732599999</v>
      </c>
      <c r="C28" s="81">
        <v>12.769546107902746</v>
      </c>
      <c r="D28" s="85">
        <v>479.40886469000003</v>
      </c>
      <c r="E28" s="81">
        <v>7.775616916436784</v>
      </c>
      <c r="F28" s="107">
        <v>74.16381958000001</v>
      </c>
      <c r="G28" s="108">
        <v>1.3563429115476469</v>
      </c>
      <c r="H28" s="114">
        <v>350.0675638</v>
      </c>
      <c r="I28" s="115">
        <v>3.728774743106574</v>
      </c>
      <c r="J28" s="114">
        <v>440.96542423</v>
      </c>
      <c r="K28" s="109" t="s">
        <v>8</v>
      </c>
      <c r="L28" s="115">
        <v>7.773896442109482</v>
      </c>
    </row>
    <row r="29" spans="1:12" ht="13.5">
      <c r="A29" s="94" t="s">
        <v>25</v>
      </c>
      <c r="B29" s="85">
        <v>588.5863819400001</v>
      </c>
      <c r="C29" s="81">
        <v>8.704389769817036</v>
      </c>
      <c r="D29" s="85">
        <v>305.81801558</v>
      </c>
      <c r="E29" s="81">
        <v>4.96011632332375</v>
      </c>
      <c r="F29" s="107">
        <v>849.6425886200002</v>
      </c>
      <c r="G29" s="108">
        <v>15.538664391208131</v>
      </c>
      <c r="H29" s="114">
        <v>438.83681282000003</v>
      </c>
      <c r="I29" s="115">
        <v>4.674308028502364</v>
      </c>
      <c r="J29" s="114">
        <v>186.15716205</v>
      </c>
      <c r="K29" s="110" t="s">
        <v>10</v>
      </c>
      <c r="L29" s="115">
        <v>3.2818139931508012</v>
      </c>
    </row>
    <row r="30" spans="1:12" ht="12.75">
      <c r="A30" s="94" t="s">
        <v>7</v>
      </c>
      <c r="B30" s="85">
        <v>0</v>
      </c>
      <c r="C30" s="81">
        <v>0</v>
      </c>
      <c r="D30" s="85">
        <v>0</v>
      </c>
      <c r="E30" s="81">
        <v>0</v>
      </c>
      <c r="F30" s="107">
        <v>0</v>
      </c>
      <c r="G30" s="108">
        <v>0</v>
      </c>
      <c r="H30" s="114">
        <v>2847.5253705</v>
      </c>
      <c r="I30" s="115">
        <v>30.330661220420073</v>
      </c>
      <c r="J30" s="114">
        <v>0</v>
      </c>
      <c r="K30" s="110" t="s">
        <v>11</v>
      </c>
      <c r="L30" s="115">
        <v>0</v>
      </c>
    </row>
    <row r="31" spans="1:12" ht="12.75">
      <c r="A31" s="94" t="s">
        <v>12</v>
      </c>
      <c r="B31" s="85">
        <v>2335.22940926</v>
      </c>
      <c r="C31" s="81">
        <v>34.5348577606247</v>
      </c>
      <c r="D31" s="85">
        <v>1802.8704066200005</v>
      </c>
      <c r="E31" s="81">
        <v>29.241073047162928</v>
      </c>
      <c r="F31" s="107">
        <v>1284.9142893700002</v>
      </c>
      <c r="G31" s="108">
        <v>23.499118548679277</v>
      </c>
      <c r="H31" s="114">
        <v>2847.5253705</v>
      </c>
      <c r="I31" s="115">
        <v>30.330661220420073</v>
      </c>
      <c r="J31" s="114">
        <v>2452.0004038540737</v>
      </c>
      <c r="K31" s="110" t="s">
        <v>13</v>
      </c>
      <c r="L31" s="115">
        <v>43.22696558093407</v>
      </c>
    </row>
    <row r="32" spans="1:12" ht="13.5">
      <c r="A32" s="94" t="s">
        <v>26</v>
      </c>
      <c r="B32" s="85">
        <v>799.4355166700002</v>
      </c>
      <c r="C32" s="81">
        <v>11.822560878821179</v>
      </c>
      <c r="D32" s="85">
        <v>754.4453547400001</v>
      </c>
      <c r="E32" s="81">
        <v>12.236482249106523</v>
      </c>
      <c r="F32" s="107">
        <v>771.218989726</v>
      </c>
      <c r="G32" s="108">
        <v>14.104416626458187</v>
      </c>
      <c r="H32" s="114">
        <v>698.2126707059999</v>
      </c>
      <c r="I32" s="115">
        <v>7.437072271377117</v>
      </c>
      <c r="J32" s="114">
        <v>644.4756881559997</v>
      </c>
      <c r="K32" s="110" t="s">
        <v>15</v>
      </c>
      <c r="L32" s="115">
        <v>11.361632871625806</v>
      </c>
    </row>
    <row r="33" spans="1:12" ht="12.75">
      <c r="A33" s="95" t="s">
        <v>16</v>
      </c>
      <c r="B33" s="85">
        <v>146.47801703999997</v>
      </c>
      <c r="C33" s="81">
        <v>2.166210079179225</v>
      </c>
      <c r="D33" s="85">
        <v>107.53071003000001</v>
      </c>
      <c r="E33" s="81">
        <v>1.7440595481820826</v>
      </c>
      <c r="F33" s="107">
        <v>126.11671484999998</v>
      </c>
      <c r="G33" s="108">
        <v>2.3064819636204787</v>
      </c>
      <c r="H33" s="114">
        <v>84.34791929</v>
      </c>
      <c r="I33" s="115">
        <v>0.8984391117762386</v>
      </c>
      <c r="J33" s="114">
        <v>23.219697970000002</v>
      </c>
      <c r="K33" s="110" t="s">
        <v>17</v>
      </c>
      <c r="L33" s="115">
        <v>0.40934621518464026</v>
      </c>
    </row>
    <row r="34" spans="1:12" ht="13.5" thickBot="1">
      <c r="A34" s="94" t="s">
        <v>18</v>
      </c>
      <c r="B34" s="86">
        <v>0</v>
      </c>
      <c r="C34" s="83">
        <v>0</v>
      </c>
      <c r="D34" s="86">
        <v>0</v>
      </c>
      <c r="E34" s="83">
        <v>0</v>
      </c>
      <c r="F34" s="112">
        <v>0</v>
      </c>
      <c r="G34" s="116">
        <v>0</v>
      </c>
      <c r="H34" s="113">
        <v>0</v>
      </c>
      <c r="I34" s="117">
        <v>0</v>
      </c>
      <c r="J34" s="113">
        <v>0</v>
      </c>
      <c r="K34" s="111" t="s">
        <v>19</v>
      </c>
      <c r="L34" s="117">
        <v>0</v>
      </c>
    </row>
    <row r="35" spans="1:12" ht="13.5" thickBot="1">
      <c r="A35" s="96" t="s">
        <v>20</v>
      </c>
      <c r="B35" s="47">
        <v>6761.948827026988</v>
      </c>
      <c r="C35" s="48">
        <v>100</v>
      </c>
      <c r="D35" s="47">
        <v>6165.541201966667</v>
      </c>
      <c r="E35" s="48">
        <v>100</v>
      </c>
      <c r="F35" s="54">
        <v>5467.925474346</v>
      </c>
      <c r="G35" s="55">
        <v>100</v>
      </c>
      <c r="H35" s="49">
        <v>9388.273304714201</v>
      </c>
      <c r="I35" s="50">
        <v>65.0421249246971</v>
      </c>
      <c r="J35" s="49">
        <v>5672.386138840075</v>
      </c>
      <c r="K35" s="72" t="s">
        <v>21</v>
      </c>
      <c r="L35" s="50">
        <v>100</v>
      </c>
    </row>
    <row r="36" spans="1:12" ht="12.75">
      <c r="A36" s="11"/>
      <c r="B36" s="11"/>
      <c r="C36" s="11"/>
      <c r="D36" s="77"/>
      <c r="E36" s="11"/>
      <c r="F36" s="34"/>
      <c r="G36" s="11"/>
      <c r="H36" s="11"/>
      <c r="I36" s="11"/>
      <c r="J36" s="26"/>
      <c r="K36" s="26"/>
      <c r="L36" s="26"/>
    </row>
    <row r="37" spans="1:12" ht="12.75">
      <c r="A37" s="8" t="s">
        <v>27</v>
      </c>
      <c r="B37" s="100">
        <v>3.463083745903127</v>
      </c>
      <c r="C37" s="8"/>
      <c r="D37" s="71"/>
      <c r="E37" s="8"/>
      <c r="F37" s="70"/>
      <c r="G37" s="8"/>
      <c r="H37" s="8"/>
      <c r="I37" s="8"/>
      <c r="K37" s="27"/>
      <c r="L37" s="26"/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30"/>
      <c r="K38" s="10"/>
      <c r="L38" s="8"/>
    </row>
    <row r="39" spans="1:12" ht="12.75">
      <c r="A39" s="18" t="s">
        <v>22</v>
      </c>
      <c r="B39" s="18"/>
      <c r="C39" s="18"/>
      <c r="D39" s="18"/>
      <c r="E39" s="18"/>
      <c r="F39" s="18"/>
      <c r="G39" s="18"/>
      <c r="H39" s="18"/>
      <c r="I39" s="18"/>
      <c r="J39" s="28"/>
      <c r="K39" s="19"/>
      <c r="L39" s="20"/>
    </row>
    <row r="40" spans="1:12" ht="12.75">
      <c r="A40" s="121" t="s">
        <v>36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1:13" ht="12.75">
      <c r="A41" s="21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3"/>
      <c r="M41" s="6"/>
    </row>
    <row r="42" spans="1:12" ht="12.75">
      <c r="A42" s="122" t="s">
        <v>37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2"/>
      <c r="L43" s="23"/>
      <c r="M43" s="6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2"/>
      <c r="L44" s="23"/>
      <c r="M44" s="6"/>
    </row>
    <row r="45" spans="1:12" ht="13.5" thickBot="1">
      <c r="A45" s="8"/>
      <c r="B45" s="8"/>
      <c r="C45" s="8"/>
      <c r="D45" s="32"/>
      <c r="E45" s="32"/>
      <c r="F45" s="32"/>
      <c r="G45" s="32"/>
      <c r="H45" s="8"/>
      <c r="I45" s="32"/>
      <c r="J45" s="9"/>
      <c r="K45" s="10"/>
      <c r="L45" s="8"/>
    </row>
    <row r="46" spans="1:13" ht="15.75">
      <c r="A46" s="91" t="s">
        <v>28</v>
      </c>
      <c r="B46" s="35">
        <v>2010</v>
      </c>
      <c r="C46" s="43"/>
      <c r="D46" s="90">
        <v>2009</v>
      </c>
      <c r="E46" s="43"/>
      <c r="F46" s="44">
        <v>2008</v>
      </c>
      <c r="G46" s="43"/>
      <c r="H46" s="37">
        <v>2007</v>
      </c>
      <c r="I46" s="43"/>
      <c r="J46" s="118">
        <v>2006</v>
      </c>
      <c r="K46" s="119"/>
      <c r="L46" s="120"/>
      <c r="M46" s="25"/>
    </row>
    <row r="47" spans="1:13" ht="16.5" thickBot="1">
      <c r="A47" s="97"/>
      <c r="B47" s="40" t="s">
        <v>1</v>
      </c>
      <c r="C47" s="41" t="s">
        <v>2</v>
      </c>
      <c r="D47" s="40" t="s">
        <v>1</v>
      </c>
      <c r="E47" s="41" t="s">
        <v>2</v>
      </c>
      <c r="F47" s="40" t="s">
        <v>1</v>
      </c>
      <c r="G47" s="41" t="s">
        <v>2</v>
      </c>
      <c r="H47" s="40" t="s">
        <v>1</v>
      </c>
      <c r="I47" s="41" t="s">
        <v>2</v>
      </c>
      <c r="J47" s="40" t="s">
        <v>1</v>
      </c>
      <c r="K47" s="42"/>
      <c r="L47" s="41" t="s">
        <v>2</v>
      </c>
      <c r="M47" s="25"/>
    </row>
    <row r="48" spans="1:12" ht="12.75">
      <c r="A48" s="93"/>
      <c r="B48" s="45"/>
      <c r="C48" s="46"/>
      <c r="D48" s="45"/>
      <c r="E48" s="46"/>
      <c r="F48" s="45"/>
      <c r="G48" s="46"/>
      <c r="H48" s="8"/>
      <c r="I48" s="8"/>
      <c r="J48" s="12"/>
      <c r="K48" s="13"/>
      <c r="L48" s="14"/>
    </row>
    <row r="49" spans="1:12" ht="13.5">
      <c r="A49" s="94" t="s">
        <v>29</v>
      </c>
      <c r="B49" s="85">
        <v>388.94641889</v>
      </c>
      <c r="C49" s="81">
        <v>4.147299798420807</v>
      </c>
      <c r="D49" s="85">
        <v>407.62856832</v>
      </c>
      <c r="E49" s="81">
        <v>4.813579652055734</v>
      </c>
      <c r="F49" s="107">
        <v>309.33300761000004</v>
      </c>
      <c r="G49" s="108">
        <v>4.237869905783961</v>
      </c>
      <c r="H49" s="114">
        <v>90.49823595000001</v>
      </c>
      <c r="I49" s="115">
        <v>1.1499613622314684</v>
      </c>
      <c r="J49" s="114">
        <v>80.90076081000001</v>
      </c>
      <c r="K49" s="109" t="s">
        <v>4</v>
      </c>
      <c r="L49" s="115">
        <v>1.065382967005057</v>
      </c>
    </row>
    <row r="50" spans="1:12" ht="13.5">
      <c r="A50" s="94" t="s">
        <v>5</v>
      </c>
      <c r="B50" s="85">
        <v>4081.86683885</v>
      </c>
      <c r="C50" s="81">
        <v>43.52456969845731</v>
      </c>
      <c r="D50" s="85">
        <v>4643.89005648</v>
      </c>
      <c r="E50" s="81">
        <v>54.838488809517784</v>
      </c>
      <c r="F50" s="107">
        <v>4405.5331319</v>
      </c>
      <c r="G50" s="108">
        <v>60.35591359248663</v>
      </c>
      <c r="H50" s="114">
        <v>4154.356013510001</v>
      </c>
      <c r="I50" s="115">
        <v>52.78941462604777</v>
      </c>
      <c r="J50" s="114">
        <v>4122.60442802</v>
      </c>
      <c r="K50" s="109" t="s">
        <v>6</v>
      </c>
      <c r="L50" s="115">
        <v>54.29062092045526</v>
      </c>
    </row>
    <row r="51" spans="1:12" ht="12.75">
      <c r="A51" s="94" t="s">
        <v>7</v>
      </c>
      <c r="B51" s="85">
        <v>448.2377071000001</v>
      </c>
      <c r="C51" s="81">
        <v>4.779517337132705</v>
      </c>
      <c r="D51" s="85">
        <v>172.54005378000002</v>
      </c>
      <c r="E51" s="81">
        <v>2.0374805805760308</v>
      </c>
      <c r="F51" s="107">
        <v>87.44070267</v>
      </c>
      <c r="G51" s="108">
        <v>1.1979398036080027</v>
      </c>
      <c r="H51" s="114">
        <v>182.32200732</v>
      </c>
      <c r="I51" s="115">
        <v>2.3167663071169833</v>
      </c>
      <c r="J51" s="114">
        <v>123.47835464</v>
      </c>
      <c r="K51" s="109" t="s">
        <v>8</v>
      </c>
      <c r="L51" s="115">
        <v>1.6260877463961372</v>
      </c>
    </row>
    <row r="52" spans="1:12" ht="13.5">
      <c r="A52" s="94" t="s">
        <v>25</v>
      </c>
      <c r="B52" s="85">
        <v>409.74887338</v>
      </c>
      <c r="C52" s="81">
        <v>4.369114452375583</v>
      </c>
      <c r="D52" s="85">
        <v>110.77</v>
      </c>
      <c r="E52" s="81">
        <v>1.308054095069304</v>
      </c>
      <c r="F52" s="107">
        <v>575.44746818</v>
      </c>
      <c r="G52" s="108">
        <v>7.883644641098943</v>
      </c>
      <c r="H52" s="114">
        <v>395.55586814</v>
      </c>
      <c r="I52" s="115">
        <v>5.026329631621128</v>
      </c>
      <c r="J52" s="114">
        <v>169.18079766000002</v>
      </c>
      <c r="K52" s="110" t="s">
        <v>10</v>
      </c>
      <c r="L52" s="115">
        <v>2.2279436975209945</v>
      </c>
    </row>
    <row r="53" spans="1:12" ht="12.75">
      <c r="A53" s="94" t="s">
        <v>7</v>
      </c>
      <c r="B53" s="85">
        <v>0</v>
      </c>
      <c r="C53" s="81">
        <v>0</v>
      </c>
      <c r="D53" s="85">
        <v>0</v>
      </c>
      <c r="E53" s="81">
        <v>0</v>
      </c>
      <c r="F53" s="107">
        <v>0</v>
      </c>
      <c r="G53" s="108">
        <v>0</v>
      </c>
      <c r="H53" s="114">
        <v>0</v>
      </c>
      <c r="I53" s="115">
        <v>0</v>
      </c>
      <c r="J53" s="114">
        <v>0</v>
      </c>
      <c r="K53" s="110" t="s">
        <v>11</v>
      </c>
      <c r="L53" s="115">
        <v>0</v>
      </c>
    </row>
    <row r="54" spans="1:12" ht="12.75">
      <c r="A54" s="94" t="s">
        <v>12</v>
      </c>
      <c r="B54" s="85">
        <v>3419.71286208</v>
      </c>
      <c r="C54" s="81">
        <v>36.4640829038523</v>
      </c>
      <c r="D54" s="85">
        <v>2304.29070242</v>
      </c>
      <c r="E54" s="81">
        <v>27.210769066810535</v>
      </c>
      <c r="F54" s="107">
        <v>1068.86142234</v>
      </c>
      <c r="G54" s="108">
        <v>14.643428097718763</v>
      </c>
      <c r="H54" s="114">
        <v>2248.20711925</v>
      </c>
      <c r="I54" s="115">
        <v>28.58530090390905</v>
      </c>
      <c r="J54" s="114">
        <v>2137.87039207</v>
      </c>
      <c r="K54" s="110" t="s">
        <v>13</v>
      </c>
      <c r="L54" s="115">
        <v>28.153637599589352</v>
      </c>
    </row>
    <row r="55" spans="1:12" ht="13.5">
      <c r="A55" s="94" t="s">
        <v>26</v>
      </c>
      <c r="B55" s="85">
        <v>1078.0298749</v>
      </c>
      <c r="C55" s="81">
        <v>11.494933146893995</v>
      </c>
      <c r="D55" s="85">
        <v>1001.7248826399999</v>
      </c>
      <c r="E55" s="81">
        <v>11.829108376546628</v>
      </c>
      <c r="F55" s="107">
        <v>940.08177792</v>
      </c>
      <c r="G55" s="108">
        <v>12.8791437629117</v>
      </c>
      <c r="H55" s="114">
        <v>979.69548017</v>
      </c>
      <c r="I55" s="115">
        <v>12.448993476190578</v>
      </c>
      <c r="J55" s="114">
        <v>894.1951750652371</v>
      </c>
      <c r="K55" s="110" t="s">
        <v>15</v>
      </c>
      <c r="L55" s="115">
        <v>11.775665632242756</v>
      </c>
    </row>
    <row r="56" spans="1:12" ht="12.75">
      <c r="A56" s="95" t="s">
        <v>16</v>
      </c>
      <c r="B56" s="85">
        <v>173.81080821</v>
      </c>
      <c r="C56" s="81">
        <v>1.8533286201988572</v>
      </c>
      <c r="D56" s="85">
        <v>165.24156857</v>
      </c>
      <c r="E56" s="81">
        <v>1.951294668625654</v>
      </c>
      <c r="F56" s="107">
        <v>145.1137529</v>
      </c>
      <c r="G56" s="108">
        <v>1.9880620276566934</v>
      </c>
      <c r="H56" s="114">
        <v>93.27960555</v>
      </c>
      <c r="I56" s="115">
        <v>1.1853042342831661</v>
      </c>
      <c r="J56" s="114">
        <v>65.35505747</v>
      </c>
      <c r="K56" s="110" t="s">
        <v>17</v>
      </c>
      <c r="L56" s="115">
        <v>0.8606614367904435</v>
      </c>
    </row>
    <row r="57" spans="1:12" ht="13.5" thickBot="1">
      <c r="A57" s="98" t="s">
        <v>18</v>
      </c>
      <c r="B57" s="86">
        <v>0</v>
      </c>
      <c r="C57" s="83">
        <v>0</v>
      </c>
      <c r="D57" s="86">
        <v>0</v>
      </c>
      <c r="E57" s="83">
        <v>0</v>
      </c>
      <c r="F57" s="112">
        <v>0</v>
      </c>
      <c r="G57" s="116">
        <v>0</v>
      </c>
      <c r="H57" s="113">
        <v>0</v>
      </c>
      <c r="I57" s="117">
        <v>0</v>
      </c>
      <c r="J57" s="113">
        <v>0</v>
      </c>
      <c r="K57" s="111" t="s">
        <v>19</v>
      </c>
      <c r="L57" s="117">
        <v>0</v>
      </c>
    </row>
    <row r="58" spans="1:12" ht="13.5" thickBot="1">
      <c r="A58" s="17" t="s">
        <v>20</v>
      </c>
      <c r="B58" s="47">
        <v>9378.3048681</v>
      </c>
      <c r="C58" s="48">
        <v>100</v>
      </c>
      <c r="D58" s="47">
        <v>8468.30420986</v>
      </c>
      <c r="E58" s="48">
        <v>99.99999999999999</v>
      </c>
      <c r="F58" s="54">
        <v>7299.256807950001</v>
      </c>
      <c r="G58" s="55">
        <v>100</v>
      </c>
      <c r="H58" s="49">
        <v>7868.3127170200005</v>
      </c>
      <c r="I58" s="50">
        <v>100</v>
      </c>
      <c r="J58" s="49">
        <v>7593.584965735237</v>
      </c>
      <c r="K58" s="72" t="s">
        <v>21</v>
      </c>
      <c r="L58" s="50">
        <v>100</v>
      </c>
    </row>
    <row r="59" spans="1:12" ht="12.75">
      <c r="A59" s="11"/>
      <c r="B59" s="11"/>
      <c r="C59" s="11"/>
      <c r="D59" s="69"/>
      <c r="E59" s="11"/>
      <c r="F59" s="34"/>
      <c r="G59" s="11"/>
      <c r="H59" s="11"/>
      <c r="I59" s="11"/>
      <c r="J59" s="26"/>
      <c r="K59" s="26"/>
      <c r="L59" s="26"/>
    </row>
    <row r="60" spans="1:12" ht="12.75">
      <c r="A60" s="8" t="s">
        <v>27</v>
      </c>
      <c r="B60" s="100">
        <v>4.7147</v>
      </c>
      <c r="C60" s="8"/>
      <c r="D60" s="71"/>
      <c r="E60" s="8"/>
      <c r="F60" s="70"/>
      <c r="G60" s="8"/>
      <c r="H60" s="8"/>
      <c r="I60" s="8"/>
      <c r="K60" s="27"/>
      <c r="L60" s="26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6"/>
      <c r="L61" s="11"/>
    </row>
    <row r="62" spans="1:12" ht="12.75">
      <c r="A62" s="18" t="s">
        <v>22</v>
      </c>
      <c r="B62" s="18"/>
      <c r="C62" s="18"/>
      <c r="D62" s="18"/>
      <c r="E62" s="18"/>
      <c r="F62" s="18"/>
      <c r="G62" s="18"/>
      <c r="H62" s="18"/>
      <c r="I62" s="18"/>
      <c r="J62" s="28"/>
      <c r="K62" s="19"/>
      <c r="L62" s="20"/>
    </row>
    <row r="63" spans="1:12" ht="12.75">
      <c r="A63" s="121" t="s">
        <v>36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3" ht="12.75">
      <c r="A64" s="21" t="s">
        <v>23</v>
      </c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3"/>
      <c r="M64" s="6"/>
    </row>
    <row r="65" spans="1:12" ht="12.75">
      <c r="A65" s="122" t="s">
        <v>37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2"/>
      <c r="L66" s="23"/>
      <c r="M66" s="6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2"/>
      <c r="L67" s="23"/>
      <c r="M67" s="6"/>
    </row>
    <row r="68" spans="1:12" ht="16.5" thickBo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6"/>
      <c r="L68" s="5"/>
    </row>
    <row r="69" spans="1:13" ht="15.75">
      <c r="A69" s="91" t="s">
        <v>30</v>
      </c>
      <c r="B69" s="35">
        <v>2010</v>
      </c>
      <c r="C69" s="43"/>
      <c r="D69" s="90">
        <v>2009</v>
      </c>
      <c r="E69" s="43"/>
      <c r="F69" s="44">
        <v>2008</v>
      </c>
      <c r="G69" s="43"/>
      <c r="H69" s="37">
        <v>2007</v>
      </c>
      <c r="I69" s="43"/>
      <c r="J69" s="118">
        <v>2006</v>
      </c>
      <c r="K69" s="119"/>
      <c r="L69" s="120"/>
      <c r="M69" s="25"/>
    </row>
    <row r="70" spans="1:13" ht="16.5" thickBot="1">
      <c r="A70" s="97"/>
      <c r="B70" s="40" t="s">
        <v>1</v>
      </c>
      <c r="C70" s="41" t="s">
        <v>2</v>
      </c>
      <c r="D70" s="40" t="s">
        <v>1</v>
      </c>
      <c r="E70" s="41" t="s">
        <v>2</v>
      </c>
      <c r="F70" s="40" t="s">
        <v>1</v>
      </c>
      <c r="G70" s="41" t="s">
        <v>2</v>
      </c>
      <c r="H70" s="40" t="s">
        <v>1</v>
      </c>
      <c r="I70" s="41" t="s">
        <v>2</v>
      </c>
      <c r="J70" s="40" t="s">
        <v>1</v>
      </c>
      <c r="K70" s="42"/>
      <c r="L70" s="41" t="s">
        <v>2</v>
      </c>
      <c r="M70" s="25"/>
    </row>
    <row r="71" spans="1:12" ht="12.75">
      <c r="A71" s="93"/>
      <c r="B71" s="79"/>
      <c r="C71" s="32"/>
      <c r="D71" s="45"/>
      <c r="E71" s="46"/>
      <c r="F71" s="45"/>
      <c r="G71" s="46"/>
      <c r="H71" s="8"/>
      <c r="I71" s="8"/>
      <c r="J71" s="12"/>
      <c r="K71" s="13"/>
      <c r="L71" s="14"/>
    </row>
    <row r="72" spans="1:12" ht="13.5">
      <c r="A72" s="94" t="s">
        <v>3</v>
      </c>
      <c r="B72" s="101">
        <v>35.404013</v>
      </c>
      <c r="C72" s="102">
        <f>0.0169719417262545*100</f>
        <v>1.6971941726254498</v>
      </c>
      <c r="D72" s="85">
        <v>45.764326999999994</v>
      </c>
      <c r="E72" s="76">
        <f>0.024635189957137*100</f>
        <v>2.4635189957137</v>
      </c>
      <c r="F72" s="107">
        <v>23.775783</v>
      </c>
      <c r="G72" s="108">
        <f>0.014483126385776*100</f>
        <v>1.4483126385776</v>
      </c>
      <c r="H72" s="114">
        <v>16.176094000000003</v>
      </c>
      <c r="I72" s="115">
        <v>0.868067694992164</v>
      </c>
      <c r="J72" s="114">
        <v>20.021479</v>
      </c>
      <c r="K72" s="109" t="s">
        <v>4</v>
      </c>
      <c r="L72" s="115">
        <v>1.1574605517212642</v>
      </c>
    </row>
    <row r="73" spans="1:12" ht="13.5">
      <c r="A73" s="94" t="s">
        <v>5</v>
      </c>
      <c r="B73" s="101">
        <v>786.422508</v>
      </c>
      <c r="C73" s="102">
        <f>0.376994466079055*100</f>
        <v>37.6994466079055</v>
      </c>
      <c r="D73" s="85">
        <v>897.860407</v>
      </c>
      <c r="E73" s="81">
        <f>0.483323215513196*100</f>
        <v>48.3323215513196</v>
      </c>
      <c r="F73" s="107">
        <v>830.615844</v>
      </c>
      <c r="G73" s="108">
        <f>0.505973420378205*100</f>
        <v>50.5973420378205</v>
      </c>
      <c r="H73" s="114">
        <v>722.15903</v>
      </c>
      <c r="I73" s="115">
        <v>38.7536647963271</v>
      </c>
      <c r="J73" s="114">
        <v>688.2002440000001</v>
      </c>
      <c r="K73" s="109" t="s">
        <v>6</v>
      </c>
      <c r="L73" s="115">
        <v>39.785504063658266</v>
      </c>
    </row>
    <row r="74" spans="1:12" ht="12.75">
      <c r="A74" s="94" t="s">
        <v>7</v>
      </c>
      <c r="B74" s="101">
        <v>367.624229</v>
      </c>
      <c r="C74" s="102">
        <f>0.176231349585914*100</f>
        <v>17.6231349585914</v>
      </c>
      <c r="D74" s="85">
        <v>385.681821</v>
      </c>
      <c r="E74" s="81">
        <f>0.20761465416829*100</f>
        <v>20.761465416829</v>
      </c>
      <c r="F74" s="107">
        <v>235.62719651</v>
      </c>
      <c r="G74" s="108">
        <f>0.143533378773704*100</f>
        <v>14.3533378773704</v>
      </c>
      <c r="H74" s="114">
        <v>237.85182</v>
      </c>
      <c r="I74" s="115">
        <v>12.7639887068591</v>
      </c>
      <c r="J74" s="114">
        <v>128.980018</v>
      </c>
      <c r="K74" s="109" t="s">
        <v>8</v>
      </c>
      <c r="L74" s="115">
        <v>7.456456278544586</v>
      </c>
    </row>
    <row r="75" spans="1:12" ht="13.5">
      <c r="A75" s="94" t="s">
        <v>25</v>
      </c>
      <c r="B75" s="101">
        <v>58.160671</v>
      </c>
      <c r="C75" s="102">
        <f>0.0278810065675849*100</f>
        <v>2.78810065675849</v>
      </c>
      <c r="D75" s="85">
        <v>65.182584</v>
      </c>
      <c r="E75" s="81">
        <f>0.0350881449373666*100</f>
        <v>3.50881449373666</v>
      </c>
      <c r="F75" s="107">
        <v>130.41839</v>
      </c>
      <c r="G75" s="108">
        <f>0.0794449556256221*100</f>
        <v>7.944495562562209</v>
      </c>
      <c r="H75" s="114">
        <v>130.666066</v>
      </c>
      <c r="I75" s="115">
        <v>7.01201357548454</v>
      </c>
      <c r="J75" s="114">
        <v>66.51261500000001</v>
      </c>
      <c r="K75" s="110" t="s">
        <v>10</v>
      </c>
      <c r="L75" s="115">
        <v>3.8451568964672402</v>
      </c>
    </row>
    <row r="76" spans="1:12" ht="12.75">
      <c r="A76" s="94" t="s">
        <v>7</v>
      </c>
      <c r="B76" s="101">
        <v>0</v>
      </c>
      <c r="C76" s="102">
        <v>0</v>
      </c>
      <c r="D76" s="85">
        <v>0</v>
      </c>
      <c r="E76" s="81">
        <v>0</v>
      </c>
      <c r="F76" s="107">
        <v>0</v>
      </c>
      <c r="G76" s="108">
        <v>0</v>
      </c>
      <c r="H76" s="114">
        <v>0</v>
      </c>
      <c r="I76" s="115">
        <v>0</v>
      </c>
      <c r="J76" s="114">
        <v>0</v>
      </c>
      <c r="K76" s="110" t="s">
        <v>11</v>
      </c>
      <c r="L76" s="115">
        <v>0</v>
      </c>
    </row>
    <row r="77" spans="1:12" ht="12.75">
      <c r="A77" s="94" t="s">
        <v>12</v>
      </c>
      <c r="B77" s="101">
        <v>852.037652</v>
      </c>
      <c r="C77" s="102">
        <f>0.40844899074912*100</f>
        <v>40.844899074912</v>
      </c>
      <c r="D77" s="85">
        <v>476.616573</v>
      </c>
      <c r="E77" s="81">
        <f>0.256565333356146*100</f>
        <v>25.6565333356146</v>
      </c>
      <c r="F77" s="107">
        <v>301.753818</v>
      </c>
      <c r="G77" s="108">
        <f>0.183814711106862*100</f>
        <v>18.381471110686203</v>
      </c>
      <c r="H77" s="114">
        <v>700.915646</v>
      </c>
      <c r="I77" s="115">
        <v>37.6136679971793</v>
      </c>
      <c r="J77" s="114">
        <v>644.228088</v>
      </c>
      <c r="K77" s="110" t="s">
        <v>13</v>
      </c>
      <c r="L77" s="115">
        <v>37.24343232439597</v>
      </c>
    </row>
    <row r="78" spans="1:12" ht="13.5">
      <c r="A78" s="94" t="s">
        <v>26</v>
      </c>
      <c r="B78" s="101">
        <v>354.00712400000003</v>
      </c>
      <c r="C78" s="102">
        <f>0.169703594877986*100</f>
        <v>16.9703594877986</v>
      </c>
      <c r="D78" s="85">
        <v>372.25721799999997</v>
      </c>
      <c r="E78" s="81">
        <f>0.200388116236154*100</f>
        <v>20.0388116236154</v>
      </c>
      <c r="F78" s="107">
        <v>355.055686</v>
      </c>
      <c r="G78" s="108">
        <f>0.216283786503535*100</f>
        <v>21.6283786503535</v>
      </c>
      <c r="H78" s="114">
        <v>293.543133</v>
      </c>
      <c r="I78" s="115">
        <v>15.752585936016999</v>
      </c>
      <c r="J78" s="114">
        <v>310.813934</v>
      </c>
      <c r="K78" s="110" t="s">
        <v>15</v>
      </c>
      <c r="L78" s="115">
        <v>17.96844616375726</v>
      </c>
    </row>
    <row r="79" spans="1:12" ht="12.75">
      <c r="A79" s="95" t="s">
        <v>16</v>
      </c>
      <c r="B79" s="101">
        <v>48.52046</v>
      </c>
      <c r="C79" s="102">
        <f>0.023259691483309*100</f>
        <v>2.3259691483308997</v>
      </c>
      <c r="D79" s="85">
        <v>45.531861000000006</v>
      </c>
      <c r="E79" s="81">
        <f>0.0245100522255459*100</f>
        <v>2.4510052225545897</v>
      </c>
      <c r="F79" s="107">
        <v>45.91213459</v>
      </c>
      <c r="G79" s="108">
        <f>0.0279675856693227*100</f>
        <v>2.79675856693227</v>
      </c>
      <c r="H79" s="114">
        <v>6.913951</v>
      </c>
      <c r="I79" s="115">
        <v>0.371027610735866</v>
      </c>
      <c r="J79" s="114">
        <v>1.685386</v>
      </c>
      <c r="K79" s="110" t="s">
        <v>17</v>
      </c>
      <c r="L79" s="115">
        <v>0.09743375149374801</v>
      </c>
    </row>
    <row r="80" spans="1:12" ht="13.5" thickBot="1">
      <c r="A80" s="94" t="s">
        <v>18</v>
      </c>
      <c r="B80" s="103">
        <v>0</v>
      </c>
      <c r="C80" s="104">
        <v>0</v>
      </c>
      <c r="D80" s="86">
        <v>0</v>
      </c>
      <c r="E80" s="83">
        <v>0</v>
      </c>
      <c r="F80" s="112">
        <v>0</v>
      </c>
      <c r="G80" s="116">
        <v>0</v>
      </c>
      <c r="H80" s="113">
        <v>0</v>
      </c>
      <c r="I80" s="117">
        <v>0</v>
      </c>
      <c r="J80" s="113">
        <v>0</v>
      </c>
      <c r="K80" s="111" t="s">
        <v>19</v>
      </c>
      <c r="L80" s="117">
        <v>0</v>
      </c>
    </row>
    <row r="81" spans="1:12" ht="13.5" thickBot="1">
      <c r="A81" s="96" t="s">
        <v>20</v>
      </c>
      <c r="B81" s="105">
        <v>2086.0319680000002</v>
      </c>
      <c r="C81" s="106">
        <f>1*100</f>
        <v>100</v>
      </c>
      <c r="D81" s="47">
        <v>1857.6811089999999</v>
      </c>
      <c r="E81" s="48">
        <f>1*100</f>
        <v>100</v>
      </c>
      <c r="F81" s="54">
        <v>1641.6195209999998</v>
      </c>
      <c r="G81" s="55">
        <f>1*100</f>
        <v>100</v>
      </c>
      <c r="H81" s="49">
        <v>1863.459969</v>
      </c>
      <c r="I81" s="50">
        <v>100</v>
      </c>
      <c r="J81" s="49">
        <v>1729.77636</v>
      </c>
      <c r="K81" s="72" t="s">
        <v>21</v>
      </c>
      <c r="L81" s="50">
        <v>100</v>
      </c>
    </row>
    <row r="82" spans="1:12" ht="12.75">
      <c r="A82" s="11"/>
      <c r="B82" s="69"/>
      <c r="C82" s="60"/>
      <c r="D82" s="69"/>
      <c r="E82" s="11"/>
      <c r="F82" s="34"/>
      <c r="G82" s="11"/>
      <c r="H82" s="11"/>
      <c r="I82" s="11"/>
      <c r="J82" s="26"/>
      <c r="K82" s="26"/>
      <c r="L82" s="26"/>
    </row>
    <row r="83" spans="1:12" ht="12.75">
      <c r="A83" s="8" t="s">
        <v>27</v>
      </c>
      <c r="B83" s="100">
        <v>4</v>
      </c>
      <c r="C83" s="62"/>
      <c r="D83" s="71"/>
      <c r="E83" s="8"/>
      <c r="F83" s="70"/>
      <c r="G83" s="8"/>
      <c r="H83" s="8"/>
      <c r="I83" s="8"/>
      <c r="K83" s="27"/>
      <c r="L83" s="26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9"/>
      <c r="K84" s="10"/>
      <c r="L84" s="8"/>
    </row>
    <row r="85" spans="1:12" ht="12.75">
      <c r="A85" s="18" t="s">
        <v>22</v>
      </c>
      <c r="B85" s="18"/>
      <c r="C85" s="18"/>
      <c r="D85" s="18"/>
      <c r="E85" s="18"/>
      <c r="F85" s="18"/>
      <c r="G85" s="18"/>
      <c r="H85" s="18"/>
      <c r="I85" s="18"/>
      <c r="J85" s="28"/>
      <c r="K85" s="19"/>
      <c r="L85" s="20"/>
    </row>
    <row r="86" spans="1:12" ht="12.75">
      <c r="A86" s="121" t="s">
        <v>36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1:13" ht="12.75">
      <c r="A87" s="21" t="s">
        <v>23</v>
      </c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3"/>
      <c r="M87" s="6"/>
    </row>
    <row r="88" spans="1:12" ht="12.75">
      <c r="A88" s="122" t="s">
        <v>37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1:13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2"/>
      <c r="L89" s="23"/>
      <c r="M89" s="6"/>
    </row>
    <row r="90" spans="1:13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2"/>
      <c r="L90" s="23"/>
      <c r="M90" s="6"/>
    </row>
    <row r="91" spans="1:12" ht="13.5" thickBot="1">
      <c r="A91" s="8"/>
      <c r="B91" s="8"/>
      <c r="C91" s="8"/>
      <c r="D91" s="32"/>
      <c r="E91" s="32"/>
      <c r="F91" s="32"/>
      <c r="G91" s="32"/>
      <c r="H91" s="8"/>
      <c r="I91" s="32"/>
      <c r="J91" s="9"/>
      <c r="K91" s="10"/>
      <c r="L91" s="8"/>
    </row>
    <row r="92" spans="1:13" ht="15.75">
      <c r="A92" s="91" t="s">
        <v>31</v>
      </c>
      <c r="B92" s="35">
        <v>2010</v>
      </c>
      <c r="C92" s="43"/>
      <c r="D92" s="90">
        <v>2009</v>
      </c>
      <c r="E92" s="43"/>
      <c r="F92" s="44">
        <v>2008</v>
      </c>
      <c r="G92" s="43"/>
      <c r="H92" s="37">
        <v>2007</v>
      </c>
      <c r="I92" s="43"/>
      <c r="J92" s="118">
        <v>2006</v>
      </c>
      <c r="K92" s="119"/>
      <c r="L92" s="120"/>
      <c r="M92" s="25"/>
    </row>
    <row r="93" spans="1:13" ht="16.5" thickBot="1">
      <c r="A93" s="97"/>
      <c r="B93" s="40" t="s">
        <v>1</v>
      </c>
      <c r="C93" s="41" t="s">
        <v>2</v>
      </c>
      <c r="D93" s="40" t="s">
        <v>1</v>
      </c>
      <c r="E93" s="41" t="s">
        <v>2</v>
      </c>
      <c r="F93" s="40" t="s">
        <v>1</v>
      </c>
      <c r="G93" s="41" t="s">
        <v>2</v>
      </c>
      <c r="H93" s="40" t="s">
        <v>1</v>
      </c>
      <c r="I93" s="41" t="s">
        <v>2</v>
      </c>
      <c r="J93" s="40" t="s">
        <v>1</v>
      </c>
      <c r="K93" s="42"/>
      <c r="L93" s="41" t="s">
        <v>2</v>
      </c>
      <c r="M93" s="25"/>
    </row>
    <row r="94" spans="1:12" ht="12.75">
      <c r="A94" s="93"/>
      <c r="B94" s="45"/>
      <c r="C94" s="46"/>
      <c r="D94" s="45"/>
      <c r="E94" s="46"/>
      <c r="F94" s="45"/>
      <c r="G94" s="46"/>
      <c r="H94" s="8"/>
      <c r="I94" s="8"/>
      <c r="J94" s="12"/>
      <c r="K94" s="13"/>
      <c r="L94" s="14"/>
    </row>
    <row r="95" spans="1:12" ht="13.5">
      <c r="A95" s="94" t="s">
        <v>29</v>
      </c>
      <c r="B95" s="85">
        <v>485.99405956000004</v>
      </c>
      <c r="C95" s="81">
        <v>8.966110593705958</v>
      </c>
      <c r="D95" s="85">
        <v>519.21194155</v>
      </c>
      <c r="E95" s="81">
        <v>9.930470889648033</v>
      </c>
      <c r="F95" s="107">
        <v>306.835087</v>
      </c>
      <c r="G95" s="108">
        <v>6.239498234634386</v>
      </c>
      <c r="H95" s="114">
        <v>168.337528</v>
      </c>
      <c r="I95" s="115">
        <v>2.7644905844286067</v>
      </c>
      <c r="J95" s="114">
        <v>155.80004200000002</v>
      </c>
      <c r="K95" s="109" t="s">
        <v>4</v>
      </c>
      <c r="L95" s="115">
        <v>2.7</v>
      </c>
    </row>
    <row r="96" spans="1:12" ht="13.5">
      <c r="A96" s="94" t="s">
        <v>32</v>
      </c>
      <c r="B96" s="85">
        <v>1959.5872768000002</v>
      </c>
      <c r="C96" s="81">
        <v>36.15245062401579</v>
      </c>
      <c r="D96" s="85">
        <v>2336.381784</v>
      </c>
      <c r="E96" s="81">
        <v>44.68574282758798</v>
      </c>
      <c r="F96" s="107">
        <v>2232.1920410000002</v>
      </c>
      <c r="G96" s="108">
        <v>45.39167419006558</v>
      </c>
      <c r="H96" s="114">
        <v>2560.49709</v>
      </c>
      <c r="I96" s="115">
        <v>42.0492695886674</v>
      </c>
      <c r="J96" s="114">
        <v>2759.208694</v>
      </c>
      <c r="K96" s="109" t="s">
        <v>6</v>
      </c>
      <c r="L96" s="115">
        <v>47.2</v>
      </c>
    </row>
    <row r="97" spans="1:12" ht="12.75">
      <c r="A97" s="94" t="s">
        <v>7</v>
      </c>
      <c r="B97" s="85">
        <v>674.7615159</v>
      </c>
      <c r="C97" s="81">
        <v>12.448683799578749</v>
      </c>
      <c r="D97" s="85">
        <v>550.1918647699999</v>
      </c>
      <c r="E97" s="81">
        <v>10.522994291134776</v>
      </c>
      <c r="F97" s="107">
        <v>451.214104</v>
      </c>
      <c r="G97" s="108">
        <v>9.17544871701761</v>
      </c>
      <c r="H97" s="114">
        <v>584.0792610000001</v>
      </c>
      <c r="I97" s="115">
        <v>9.591929005839498</v>
      </c>
      <c r="J97" s="114">
        <v>369.664687</v>
      </c>
      <c r="K97" s="109" t="s">
        <v>8</v>
      </c>
      <c r="L97" s="115">
        <v>6.3</v>
      </c>
    </row>
    <row r="98" spans="1:12" ht="13.5">
      <c r="A98" s="94" t="s">
        <v>9</v>
      </c>
      <c r="B98" s="85">
        <v>7.07836111</v>
      </c>
      <c r="C98" s="81">
        <v>0.13058877425766546</v>
      </c>
      <c r="D98" s="85">
        <v>0</v>
      </c>
      <c r="E98" s="81">
        <v>0</v>
      </c>
      <c r="F98" s="107">
        <v>193.604324</v>
      </c>
      <c r="G98" s="108">
        <v>3.9369481815995306</v>
      </c>
      <c r="H98" s="114">
        <v>21.5</v>
      </c>
      <c r="I98" s="115">
        <v>0.35307960305330754</v>
      </c>
      <c r="J98" s="114">
        <v>231.121024</v>
      </c>
      <c r="K98" s="110" t="s">
        <v>10</v>
      </c>
      <c r="L98" s="115">
        <v>4</v>
      </c>
    </row>
    <row r="99" spans="1:12" ht="12.75">
      <c r="A99" s="94" t="s">
        <v>7</v>
      </c>
      <c r="B99" s="85">
        <v>0</v>
      </c>
      <c r="C99" s="81">
        <v>0</v>
      </c>
      <c r="D99" s="85">
        <v>0</v>
      </c>
      <c r="E99" s="81">
        <v>0</v>
      </c>
      <c r="F99" s="107">
        <v>0</v>
      </c>
      <c r="G99" s="108">
        <v>0</v>
      </c>
      <c r="H99" s="114">
        <v>0</v>
      </c>
      <c r="I99" s="115">
        <v>0</v>
      </c>
      <c r="J99" s="114">
        <v>0</v>
      </c>
      <c r="K99" s="110" t="s">
        <v>11</v>
      </c>
      <c r="L99" s="115">
        <v>0</v>
      </c>
    </row>
    <row r="100" spans="1:12" ht="12.75">
      <c r="A100" s="94" t="s">
        <v>12</v>
      </c>
      <c r="B100" s="85">
        <v>2198.85135412</v>
      </c>
      <c r="C100" s="81">
        <v>40.56663663339701</v>
      </c>
      <c r="D100" s="85">
        <v>1541.2266903</v>
      </c>
      <c r="E100" s="81">
        <v>29.477570829134823</v>
      </c>
      <c r="F100" s="107">
        <v>1333.4373209999999</v>
      </c>
      <c r="G100" s="108">
        <v>27.115477215208784</v>
      </c>
      <c r="H100" s="114">
        <v>2461.836063</v>
      </c>
      <c r="I100" s="115">
        <v>40.42902790262127</v>
      </c>
      <c r="J100" s="114">
        <v>2004.207774</v>
      </c>
      <c r="K100" s="110" t="s">
        <v>13</v>
      </c>
      <c r="L100" s="115">
        <v>34.3</v>
      </c>
    </row>
    <row r="101" spans="1:12" ht="13.5">
      <c r="A101" s="94" t="s">
        <v>26</v>
      </c>
      <c r="B101" s="85">
        <v>768.83319334</v>
      </c>
      <c r="C101" s="81">
        <v>14.18421337462357</v>
      </c>
      <c r="D101" s="85">
        <v>785.378666</v>
      </c>
      <c r="E101" s="81">
        <v>15.021187603622453</v>
      </c>
      <c r="F101" s="107">
        <v>851.555617</v>
      </c>
      <c r="G101" s="108">
        <v>17.316402178491717</v>
      </c>
      <c r="H101" s="114">
        <v>877.107718</v>
      </c>
      <c r="I101" s="115">
        <v>14.404132321229413</v>
      </c>
      <c r="J101" s="114">
        <v>697.430046</v>
      </c>
      <c r="K101" s="110" t="s">
        <v>15</v>
      </c>
      <c r="L101" s="115">
        <v>11.9</v>
      </c>
    </row>
    <row r="102" spans="1:12" ht="12.75">
      <c r="A102" s="95" t="s">
        <v>16</v>
      </c>
      <c r="B102" s="85">
        <v>160.82110687000002</v>
      </c>
      <c r="C102" s="81">
        <v>2.9669906486184234</v>
      </c>
      <c r="D102" s="85">
        <v>170.44403735</v>
      </c>
      <c r="E102" s="81">
        <v>3.259920305695167</v>
      </c>
      <c r="F102" s="107">
        <v>142.495142</v>
      </c>
      <c r="G102" s="108">
        <v>2.8976418428736483</v>
      </c>
      <c r="H102" s="114">
        <v>65.34361100000001</v>
      </c>
      <c r="I102" s="115">
        <v>1.0730928480906856</v>
      </c>
      <c r="J102" s="114">
        <v>41.40239700000001</v>
      </c>
      <c r="K102" s="110" t="s">
        <v>17</v>
      </c>
      <c r="L102" s="115">
        <v>0.7</v>
      </c>
    </row>
    <row r="103" spans="1:12" ht="13.5" thickBot="1">
      <c r="A103" s="94" t="s">
        <v>18</v>
      </c>
      <c r="B103" s="86">
        <v>0</v>
      </c>
      <c r="C103" s="83">
        <v>0</v>
      </c>
      <c r="D103" s="86">
        <v>46.27343793</v>
      </c>
      <c r="E103" s="83">
        <v>0.8850278500066986</v>
      </c>
      <c r="F103" s="112">
        <v>0</v>
      </c>
      <c r="G103" s="116">
        <v>0</v>
      </c>
      <c r="H103" s="113">
        <v>0</v>
      </c>
      <c r="I103" s="117">
        <v>0</v>
      </c>
      <c r="J103" s="113">
        <v>0</v>
      </c>
      <c r="K103" s="111" t="s">
        <v>19</v>
      </c>
      <c r="L103" s="117">
        <v>0</v>
      </c>
    </row>
    <row r="104" spans="1:12" ht="13.5" thickBot="1">
      <c r="A104" s="96" t="s">
        <v>20</v>
      </c>
      <c r="B104" s="47">
        <v>5420.34424493</v>
      </c>
      <c r="C104" s="48">
        <v>100</v>
      </c>
      <c r="D104" s="47">
        <v>5228.472519780001</v>
      </c>
      <c r="E104" s="48">
        <v>100</v>
      </c>
      <c r="F104" s="54">
        <v>4917.62439</v>
      </c>
      <c r="G104" s="55">
        <v>100</v>
      </c>
      <c r="H104" s="49">
        <v>6089.278399</v>
      </c>
      <c r="I104" s="50">
        <v>100</v>
      </c>
      <c r="J104" s="49">
        <v>5847.76758</v>
      </c>
      <c r="K104" s="72" t="s">
        <v>21</v>
      </c>
      <c r="L104" s="50">
        <v>100</v>
      </c>
    </row>
    <row r="105" spans="1:12" ht="12.75">
      <c r="A105" s="11"/>
      <c r="B105" s="11"/>
      <c r="C105" s="11"/>
      <c r="D105" s="69"/>
      <c r="E105" s="11"/>
      <c r="F105" s="59"/>
      <c r="G105" s="60"/>
      <c r="H105" s="60"/>
      <c r="I105" s="60"/>
      <c r="J105" s="61"/>
      <c r="K105" s="61"/>
      <c r="L105" s="61"/>
    </row>
    <row r="106" spans="1:12" ht="12.75">
      <c r="A106" s="8" t="s">
        <v>27</v>
      </c>
      <c r="B106" s="100">
        <v>5.67</v>
      </c>
      <c r="C106" s="8"/>
      <c r="D106" s="71"/>
      <c r="E106" s="8"/>
      <c r="F106" s="70"/>
      <c r="G106" s="62"/>
      <c r="H106" s="62"/>
      <c r="I106" s="62"/>
      <c r="J106" s="63"/>
      <c r="K106" s="64"/>
      <c r="L106" s="6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6"/>
      <c r="L107" s="11"/>
    </row>
    <row r="108" spans="1:12" ht="12.75">
      <c r="A108" s="18" t="s">
        <v>22</v>
      </c>
      <c r="B108" s="18"/>
      <c r="C108" s="18"/>
      <c r="D108" s="18"/>
      <c r="E108" s="18"/>
      <c r="F108" s="18"/>
      <c r="G108" s="18"/>
      <c r="H108" s="18"/>
      <c r="I108" s="18"/>
      <c r="J108" s="28"/>
      <c r="K108" s="19"/>
      <c r="L108" s="20"/>
    </row>
    <row r="109" spans="1:12" ht="12.75">
      <c r="A109" s="121" t="s">
        <v>36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3" ht="12.75">
      <c r="A110" s="21" t="s">
        <v>23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2"/>
      <c r="L110" s="23"/>
      <c r="M110" s="6"/>
    </row>
    <row r="111" spans="1:12" ht="12.75">
      <c r="A111" s="122" t="s">
        <v>37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1:13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6"/>
    </row>
    <row r="113" spans="1:13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2"/>
      <c r="L113" s="23"/>
      <c r="M113" s="6"/>
    </row>
    <row r="114" spans="1:12" ht="16.5" thickBo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16"/>
      <c r="L114" s="5"/>
    </row>
    <row r="115" spans="1:13" ht="15.75">
      <c r="A115" s="91" t="s">
        <v>33</v>
      </c>
      <c r="B115" s="35">
        <v>2010</v>
      </c>
      <c r="C115" s="43"/>
      <c r="D115" s="90">
        <v>2009</v>
      </c>
      <c r="E115" s="43"/>
      <c r="F115" s="44">
        <v>2008</v>
      </c>
      <c r="G115" s="43"/>
      <c r="H115" s="37">
        <v>2007</v>
      </c>
      <c r="I115" s="43"/>
      <c r="J115" s="118">
        <v>2006</v>
      </c>
      <c r="K115" s="119"/>
      <c r="L115" s="120"/>
      <c r="M115" s="25"/>
    </row>
    <row r="116" spans="1:13" ht="16.5" thickBot="1">
      <c r="A116" s="97"/>
      <c r="B116" s="40" t="s">
        <v>1</v>
      </c>
      <c r="C116" s="41" t="s">
        <v>2</v>
      </c>
      <c r="D116" s="40" t="s">
        <v>1</v>
      </c>
      <c r="E116" s="41" t="s">
        <v>2</v>
      </c>
      <c r="F116" s="40" t="s">
        <v>1</v>
      </c>
      <c r="G116" s="41" t="s">
        <v>2</v>
      </c>
      <c r="H116" s="40" t="s">
        <v>1</v>
      </c>
      <c r="I116" s="41" t="s">
        <v>2</v>
      </c>
      <c r="J116" s="40" t="s">
        <v>1</v>
      </c>
      <c r="K116" s="42"/>
      <c r="L116" s="41" t="s">
        <v>2</v>
      </c>
      <c r="M116" s="25"/>
    </row>
    <row r="117" spans="1:12" ht="12.75">
      <c r="A117" s="93"/>
      <c r="B117" s="45"/>
      <c r="C117" s="46"/>
      <c r="D117" s="45"/>
      <c r="E117" s="46"/>
      <c r="F117" s="45"/>
      <c r="G117" s="46"/>
      <c r="H117" s="8"/>
      <c r="I117" s="8"/>
      <c r="J117" s="12"/>
      <c r="K117" s="13"/>
      <c r="L117" s="14"/>
    </row>
    <row r="118" spans="1:12" ht="13.5">
      <c r="A118" s="94" t="s">
        <v>29</v>
      </c>
      <c r="B118" s="80">
        <v>3137.84088147</v>
      </c>
      <c r="C118" s="87">
        <v>11.158093771528241</v>
      </c>
      <c r="D118" s="80">
        <v>3211.75487234</v>
      </c>
      <c r="E118" s="87">
        <v>12.755258560593932</v>
      </c>
      <c r="F118" s="107">
        <v>2695.6</v>
      </c>
      <c r="G118" s="108">
        <v>12.915095560016676</v>
      </c>
      <c r="H118" s="107">
        <v>1239.3452609799997</v>
      </c>
      <c r="I118" s="108">
        <v>5.23734734390177</v>
      </c>
      <c r="J118" s="107">
        <v>1139.1272040899996</v>
      </c>
      <c r="K118" s="109" t="s">
        <v>4</v>
      </c>
      <c r="L118" s="108">
        <v>4.95383319126358</v>
      </c>
    </row>
    <row r="119" spans="1:12" ht="13.5">
      <c r="A119" s="94" t="s">
        <v>5</v>
      </c>
      <c r="B119" s="80">
        <v>8328.20790111</v>
      </c>
      <c r="C119" s="87">
        <v>29.614925746596118</v>
      </c>
      <c r="D119" s="80">
        <v>8954.321663250003</v>
      </c>
      <c r="E119" s="87">
        <v>35.561458638425755</v>
      </c>
      <c r="F119" s="107">
        <v>8574.8</v>
      </c>
      <c r="G119" s="108">
        <v>41.08338084583432</v>
      </c>
      <c r="H119" s="107">
        <v>8611.10085981</v>
      </c>
      <c r="I119" s="108">
        <v>36.389638655280216</v>
      </c>
      <c r="J119" s="107">
        <v>10387.174722969998</v>
      </c>
      <c r="K119" s="109" t="s">
        <v>6</v>
      </c>
      <c r="L119" s="108">
        <v>45.17171631170825</v>
      </c>
    </row>
    <row r="120" spans="1:12" ht="12.75">
      <c r="A120" s="94" t="s">
        <v>7</v>
      </c>
      <c r="B120" s="80">
        <v>696.5699166999999</v>
      </c>
      <c r="C120" s="87">
        <v>2.4769874389943713</v>
      </c>
      <c r="D120" s="80">
        <v>595.7878904400001</v>
      </c>
      <c r="E120" s="87">
        <v>2.366129699149882</v>
      </c>
      <c r="F120" s="107">
        <v>598.6</v>
      </c>
      <c r="G120" s="108">
        <v>2.8679982943411417</v>
      </c>
      <c r="H120" s="107">
        <v>984.3843230200001</v>
      </c>
      <c r="I120" s="108">
        <v>4.159908285339817</v>
      </c>
      <c r="J120" s="107">
        <v>871.414804</v>
      </c>
      <c r="K120" s="109" t="s">
        <v>8</v>
      </c>
      <c r="L120" s="108">
        <v>3.789606256363783</v>
      </c>
    </row>
    <row r="121" spans="1:12" ht="13.5">
      <c r="A121" s="94" t="s">
        <v>25</v>
      </c>
      <c r="B121" s="80">
        <v>202.23420262999986</v>
      </c>
      <c r="C121" s="87">
        <v>0.7191404159724777</v>
      </c>
      <c r="D121" s="80">
        <v>579.0701262099993</v>
      </c>
      <c r="E121" s="87">
        <v>2.2997362744383167</v>
      </c>
      <c r="F121" s="107">
        <v>122.4</v>
      </c>
      <c r="G121" s="108">
        <v>0.5864400120737651</v>
      </c>
      <c r="H121" s="107">
        <v>447.1511098599998</v>
      </c>
      <c r="I121" s="108">
        <v>1.8896152277180418</v>
      </c>
      <c r="J121" s="107">
        <v>155.87826219999985</v>
      </c>
      <c r="K121" s="110" t="s">
        <v>10</v>
      </c>
      <c r="L121" s="108">
        <v>0.6778829496041401</v>
      </c>
    </row>
    <row r="122" spans="1:12" ht="12.75">
      <c r="A122" s="94" t="s">
        <v>7</v>
      </c>
      <c r="B122" s="80">
        <v>-0.3952667599999905</v>
      </c>
      <c r="C122" s="87">
        <v>-0.0014055599819905046</v>
      </c>
      <c r="D122" s="80">
        <v>650.23885601</v>
      </c>
      <c r="E122" s="87">
        <v>2.5823778788290883</v>
      </c>
      <c r="F122" s="107">
        <v>0</v>
      </c>
      <c r="G122" s="108">
        <v>0</v>
      </c>
      <c r="H122" s="107">
        <v>0</v>
      </c>
      <c r="I122" s="108">
        <v>0</v>
      </c>
      <c r="J122" s="107">
        <v>0</v>
      </c>
      <c r="K122" s="110" t="s">
        <v>11</v>
      </c>
      <c r="L122" s="108">
        <v>0</v>
      </c>
    </row>
    <row r="123" spans="1:12" ht="12.75">
      <c r="A123" s="94" t="s">
        <v>12</v>
      </c>
      <c r="B123" s="80">
        <v>13425.012227890002</v>
      </c>
      <c r="C123" s="87">
        <v>47.73905082546235</v>
      </c>
      <c r="D123" s="80">
        <v>9856.791100089997</v>
      </c>
      <c r="E123" s="87">
        <v>39.14555252711688</v>
      </c>
      <c r="F123" s="107">
        <v>6969.4</v>
      </c>
      <c r="G123" s="108">
        <v>33.391625981592306</v>
      </c>
      <c r="H123" s="107">
        <v>11200.71229802</v>
      </c>
      <c r="I123" s="108">
        <v>47.333073882459935</v>
      </c>
      <c r="J123" s="107">
        <v>8958.991905630002</v>
      </c>
      <c r="K123" s="110" t="s">
        <v>13</v>
      </c>
      <c r="L123" s="108">
        <v>38.96083887999675</v>
      </c>
    </row>
    <row r="124" spans="1:12" ht="13.5">
      <c r="A124" s="94" t="s">
        <v>26</v>
      </c>
      <c r="B124" s="80">
        <v>3028.3619957391184</v>
      </c>
      <c r="C124" s="87">
        <v>10.768789240440825</v>
      </c>
      <c r="D124" s="80">
        <v>2577.9114515347123</v>
      </c>
      <c r="E124" s="87">
        <v>10.237993999425107</v>
      </c>
      <c r="F124" s="107">
        <v>2509.5</v>
      </c>
      <c r="G124" s="108">
        <v>12.023457600482953</v>
      </c>
      <c r="H124" s="107">
        <v>2165.296865950001</v>
      </c>
      <c r="I124" s="108">
        <v>9.150324890640034</v>
      </c>
      <c r="J124" s="107">
        <v>2353.6918843599997</v>
      </c>
      <c r="K124" s="110" t="s">
        <v>15</v>
      </c>
      <c r="L124" s="108">
        <v>10.23572866742727</v>
      </c>
    </row>
    <row r="125" spans="1:12" ht="12.75">
      <c r="A125" s="95" t="s">
        <v>16</v>
      </c>
      <c r="B125" s="80">
        <v>404.79963526000006</v>
      </c>
      <c r="C125" s="87">
        <v>1.4394586786043486</v>
      </c>
      <c r="D125" s="80">
        <v>341.6831377699999</v>
      </c>
      <c r="E125" s="87">
        <v>1.3569705476545528</v>
      </c>
      <c r="F125" s="107">
        <v>418.1</v>
      </c>
      <c r="G125" s="108">
        <v>2.0031909235951075</v>
      </c>
      <c r="H125" s="107">
        <v>249.31858557999996</v>
      </c>
      <c r="I125" s="108">
        <v>1.05359504980899</v>
      </c>
      <c r="J125" s="107">
        <v>231.643572</v>
      </c>
      <c r="K125" s="110" t="s">
        <v>17</v>
      </c>
      <c r="L125" s="108">
        <v>1.0073709164317277</v>
      </c>
    </row>
    <row r="126" spans="1:12" ht="13.5" thickBot="1">
      <c r="A126" s="94" t="s">
        <v>18</v>
      </c>
      <c r="B126" s="82">
        <v>0</v>
      </c>
      <c r="C126" s="88">
        <v>0</v>
      </c>
      <c r="D126" s="82">
        <v>0</v>
      </c>
      <c r="E126" s="88">
        <v>0</v>
      </c>
      <c r="F126" s="112">
        <v>0</v>
      </c>
      <c r="G126" s="108">
        <v>0</v>
      </c>
      <c r="H126" s="113">
        <v>0</v>
      </c>
      <c r="I126" s="108">
        <v>0</v>
      </c>
      <c r="J126" s="107">
        <v>0</v>
      </c>
      <c r="K126" s="111" t="s">
        <v>19</v>
      </c>
      <c r="L126" s="108">
        <v>0</v>
      </c>
    </row>
    <row r="127" spans="1:12" ht="13.5" thickBot="1">
      <c r="A127" s="96" t="s">
        <v>20</v>
      </c>
      <c r="B127" s="84">
        <v>28121.657208839115</v>
      </c>
      <c r="C127" s="89">
        <v>100</v>
      </c>
      <c r="D127" s="84">
        <v>25179.849213424714</v>
      </c>
      <c r="E127" s="89">
        <v>100</v>
      </c>
      <c r="F127" s="54">
        <v>20871.699999999997</v>
      </c>
      <c r="G127" s="55">
        <v>100.00000000000001</v>
      </c>
      <c r="H127" s="49">
        <v>23663.606394619997</v>
      </c>
      <c r="I127" s="50">
        <v>100</v>
      </c>
      <c r="J127" s="49">
        <v>22994.86397925</v>
      </c>
      <c r="K127" s="72" t="s">
        <v>21</v>
      </c>
      <c r="L127" s="50">
        <v>100</v>
      </c>
    </row>
    <row r="128" spans="1:12" ht="12.75">
      <c r="A128" s="11"/>
      <c r="B128" s="11"/>
      <c r="C128" s="11"/>
      <c r="D128" s="78"/>
      <c r="E128" s="11"/>
      <c r="F128" s="59"/>
      <c r="G128" s="60"/>
      <c r="H128" s="65"/>
      <c r="I128" s="65"/>
      <c r="J128" s="61"/>
      <c r="K128" s="61"/>
      <c r="L128" s="61"/>
    </row>
    <row r="129" spans="1:12" ht="12.75">
      <c r="A129" s="8" t="s">
        <v>27</v>
      </c>
      <c r="B129" s="100">
        <v>3.1</v>
      </c>
      <c r="C129" s="8"/>
      <c r="D129" s="99"/>
      <c r="E129" s="8"/>
      <c r="F129" s="70"/>
      <c r="G129" s="62"/>
      <c r="H129" s="62"/>
      <c r="I129" s="62"/>
      <c r="J129" s="63"/>
      <c r="K129" s="66"/>
      <c r="L129" s="67"/>
    </row>
    <row r="130" spans="1:12" ht="12.75">
      <c r="A130" s="8"/>
      <c r="B130" s="8"/>
      <c r="C130" s="8"/>
      <c r="D130" s="8"/>
      <c r="E130" s="8"/>
      <c r="F130" s="8"/>
      <c r="G130" s="8"/>
      <c r="H130" s="8"/>
      <c r="I130" s="8"/>
      <c r="J130" s="9"/>
      <c r="K130" s="10"/>
      <c r="L130" s="8"/>
    </row>
    <row r="131" spans="1:12" ht="12.75">
      <c r="A131" s="18" t="s">
        <v>22</v>
      </c>
      <c r="B131" s="18"/>
      <c r="C131" s="18"/>
      <c r="D131" s="18"/>
      <c r="E131" s="18"/>
      <c r="F131" s="18"/>
      <c r="G131" s="18"/>
      <c r="H131" s="18"/>
      <c r="I131" s="18"/>
      <c r="J131" s="28"/>
      <c r="K131" s="19"/>
      <c r="L131" s="20"/>
    </row>
    <row r="132" spans="1:12" ht="12.75">
      <c r="A132" s="121" t="s">
        <v>36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1:13" ht="12.75">
      <c r="A133" s="21" t="s">
        <v>23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2"/>
      <c r="L133" s="23"/>
      <c r="M133" s="6"/>
    </row>
    <row r="134" spans="1:12" ht="12.75">
      <c r="A134" s="122" t="s">
        <v>37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1:13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2"/>
      <c r="L135" s="23"/>
      <c r="M135" s="6"/>
    </row>
    <row r="136" spans="1:13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2"/>
      <c r="L136" s="23"/>
      <c r="M136" s="6"/>
    </row>
    <row r="137" spans="1:12" ht="13.5" thickBot="1">
      <c r="A137" s="8"/>
      <c r="B137" s="8"/>
      <c r="C137" s="8"/>
      <c r="D137" s="32"/>
      <c r="E137" s="32"/>
      <c r="F137" s="32"/>
      <c r="G137" s="32"/>
      <c r="H137" s="8"/>
      <c r="I137" s="32"/>
      <c r="J137" s="9"/>
      <c r="K137" s="10"/>
      <c r="L137" s="8"/>
    </row>
    <row r="138" spans="1:13" ht="15.75">
      <c r="A138" s="91" t="s">
        <v>34</v>
      </c>
      <c r="B138" s="35">
        <v>2010</v>
      </c>
      <c r="C138" s="43"/>
      <c r="D138" s="90">
        <v>2009</v>
      </c>
      <c r="E138" s="43"/>
      <c r="F138" s="44">
        <v>2008</v>
      </c>
      <c r="G138" s="43"/>
      <c r="H138" s="37">
        <v>2007</v>
      </c>
      <c r="I138" s="43"/>
      <c r="J138" s="118">
        <v>2006</v>
      </c>
      <c r="K138" s="119"/>
      <c r="L138" s="120"/>
      <c r="M138" s="25"/>
    </row>
    <row r="139" spans="1:13" ht="16.5" thickBot="1">
      <c r="A139" s="97"/>
      <c r="B139" s="40" t="s">
        <v>1</v>
      </c>
      <c r="C139" s="41" t="s">
        <v>2</v>
      </c>
      <c r="D139" s="40" t="s">
        <v>1</v>
      </c>
      <c r="E139" s="41" t="s">
        <v>2</v>
      </c>
      <c r="F139" s="40" t="s">
        <v>1</v>
      </c>
      <c r="G139" s="41" t="s">
        <v>2</v>
      </c>
      <c r="H139" s="40" t="s">
        <v>1</v>
      </c>
      <c r="I139" s="41" t="s">
        <v>2</v>
      </c>
      <c r="J139" s="40" t="s">
        <v>1</v>
      </c>
      <c r="K139" s="42"/>
      <c r="L139" s="41" t="s">
        <v>2</v>
      </c>
      <c r="M139" s="25"/>
    </row>
    <row r="140" spans="1:12" ht="12.75">
      <c r="A140" s="93"/>
      <c r="B140" s="79"/>
      <c r="C140" s="32"/>
      <c r="D140" s="45"/>
      <c r="E140" s="46"/>
      <c r="F140" s="45"/>
      <c r="G140" s="46"/>
      <c r="H140" s="45"/>
      <c r="I140" s="46"/>
      <c r="J140" s="15"/>
      <c r="K140" s="13"/>
      <c r="L140" s="14"/>
    </row>
    <row r="141" spans="1:12" ht="13.5">
      <c r="A141" s="94" t="s">
        <v>29</v>
      </c>
      <c r="B141" s="101">
        <v>1.94318846</v>
      </c>
      <c r="C141" s="102">
        <v>0.823555004577033</v>
      </c>
      <c r="D141" s="85">
        <v>7.3702505799999996</v>
      </c>
      <c r="E141" s="81">
        <v>3.5345843957461804</v>
      </c>
      <c r="F141" s="73">
        <v>7.175165059999999</v>
      </c>
      <c r="G141" s="74">
        <v>4.088814452895507</v>
      </c>
      <c r="H141" s="75">
        <v>7.33698427</v>
      </c>
      <c r="I141" s="74">
        <v>3.784023416467585</v>
      </c>
      <c r="J141" s="75">
        <v>7.525686</v>
      </c>
      <c r="K141" s="51" t="s">
        <v>4</v>
      </c>
      <c r="L141" s="74">
        <v>4.1073606706819366</v>
      </c>
    </row>
    <row r="142" spans="1:12" ht="13.5">
      <c r="A142" s="94" t="s">
        <v>32</v>
      </c>
      <c r="B142" s="101">
        <v>109.17363016</v>
      </c>
      <c r="C142" s="102">
        <v>46.2695674335726</v>
      </c>
      <c r="D142" s="85">
        <v>111.79291448000001</v>
      </c>
      <c r="E142" s="81">
        <v>53.613033476535506</v>
      </c>
      <c r="F142" s="73">
        <v>89.19984587</v>
      </c>
      <c r="G142" s="74">
        <v>50.83111202870469</v>
      </c>
      <c r="H142" s="75">
        <v>88.68558084000001</v>
      </c>
      <c r="I142" s="74">
        <v>45.73927137526615</v>
      </c>
      <c r="J142" s="75">
        <v>83.339466</v>
      </c>
      <c r="K142" s="51" t="s">
        <v>6</v>
      </c>
      <c r="L142" s="74">
        <v>45.4849225657348</v>
      </c>
    </row>
    <row r="143" spans="1:12" ht="12.75">
      <c r="A143" s="94" t="s">
        <v>7</v>
      </c>
      <c r="B143" s="101">
        <v>0</v>
      </c>
      <c r="C143" s="102">
        <v>0</v>
      </c>
      <c r="D143" s="85">
        <v>0</v>
      </c>
      <c r="E143" s="81">
        <v>0</v>
      </c>
      <c r="F143" s="73">
        <v>0</v>
      </c>
      <c r="G143" s="74">
        <v>0</v>
      </c>
      <c r="H143" s="75">
        <v>0</v>
      </c>
      <c r="I143" s="74">
        <v>0</v>
      </c>
      <c r="J143" s="75">
        <v>6.263782</v>
      </c>
      <c r="K143" s="51" t="s">
        <v>8</v>
      </c>
      <c r="L143" s="74">
        <v>3.4186400863024904</v>
      </c>
    </row>
    <row r="144" spans="1:12" ht="13.5">
      <c r="A144" s="94" t="s">
        <v>25</v>
      </c>
      <c r="B144" s="101">
        <v>7.06833804</v>
      </c>
      <c r="C144" s="102">
        <v>2.9956770980845655</v>
      </c>
      <c r="D144" s="85">
        <v>7.62822617</v>
      </c>
      <c r="E144" s="81">
        <v>3.658302915896877</v>
      </c>
      <c r="F144" s="73">
        <v>30.5779843</v>
      </c>
      <c r="G144" s="74">
        <v>17.425063131056653</v>
      </c>
      <c r="H144" s="75">
        <v>21.50056715</v>
      </c>
      <c r="I144" s="74">
        <v>11.088840669265021</v>
      </c>
      <c r="J144" s="75">
        <v>16.239403</v>
      </c>
      <c r="K144" s="52" t="s">
        <v>10</v>
      </c>
      <c r="L144" s="74">
        <v>8.863123600633118</v>
      </c>
    </row>
    <row r="145" spans="1:12" ht="12.75">
      <c r="A145" s="94" t="s">
        <v>7</v>
      </c>
      <c r="B145" s="101">
        <v>0</v>
      </c>
      <c r="C145" s="102">
        <v>0</v>
      </c>
      <c r="D145" s="85">
        <v>0</v>
      </c>
      <c r="E145" s="81">
        <v>0</v>
      </c>
      <c r="F145" s="73">
        <v>0</v>
      </c>
      <c r="G145" s="74">
        <v>0</v>
      </c>
      <c r="H145" s="75">
        <v>0</v>
      </c>
      <c r="I145" s="74">
        <v>0</v>
      </c>
      <c r="J145" s="75">
        <v>0</v>
      </c>
      <c r="K145" s="52" t="s">
        <v>11</v>
      </c>
      <c r="L145" s="74">
        <v>0</v>
      </c>
    </row>
    <row r="146" spans="1:12" ht="12.75">
      <c r="A146" s="94" t="s">
        <v>12</v>
      </c>
      <c r="B146" s="101">
        <v>84.08396410000002</v>
      </c>
      <c r="C146" s="102">
        <v>35.636157204860396</v>
      </c>
      <c r="D146" s="85">
        <v>59.76442816</v>
      </c>
      <c r="E146" s="81">
        <v>28.66149704166905</v>
      </c>
      <c r="F146" s="73">
        <v>36.31345513</v>
      </c>
      <c r="G146" s="74">
        <v>20.693458467994674</v>
      </c>
      <c r="H146" s="75">
        <v>64.17427653</v>
      </c>
      <c r="I146" s="74">
        <v>33.09765377545046</v>
      </c>
      <c r="J146" s="75">
        <v>57.659715000000006</v>
      </c>
      <c r="K146" s="52" t="s">
        <v>13</v>
      </c>
      <c r="L146" s="74">
        <v>31.4694561630301</v>
      </c>
    </row>
    <row r="147" spans="1:12" ht="13.5">
      <c r="A147" s="94" t="s">
        <v>26</v>
      </c>
      <c r="B147" s="101">
        <v>27.57778822</v>
      </c>
      <c r="C147" s="102">
        <v>11.68791703494706</v>
      </c>
      <c r="D147" s="85">
        <v>20.42025009</v>
      </c>
      <c r="E147" s="81">
        <v>9.793031667228407</v>
      </c>
      <c r="F147" s="73">
        <v>12.21632448</v>
      </c>
      <c r="G147" s="74">
        <v>6.9615519193484845</v>
      </c>
      <c r="H147" s="75">
        <v>12.196324480000001</v>
      </c>
      <c r="I147" s="74">
        <v>6.290210763550791</v>
      </c>
      <c r="J147" s="75">
        <v>12.196325</v>
      </c>
      <c r="K147" s="52" t="s">
        <v>15</v>
      </c>
      <c r="L147" s="74">
        <v>6.656496913617558</v>
      </c>
    </row>
    <row r="148" spans="1:12" ht="12.75">
      <c r="A148" s="95" t="s">
        <v>16</v>
      </c>
      <c r="B148" s="101">
        <v>0</v>
      </c>
      <c r="C148" s="102">
        <v>0</v>
      </c>
      <c r="D148" s="85">
        <v>0</v>
      </c>
      <c r="E148" s="81">
        <v>0</v>
      </c>
      <c r="F148" s="73">
        <v>0</v>
      </c>
      <c r="G148" s="74">
        <v>0</v>
      </c>
      <c r="H148" s="75">
        <v>0</v>
      </c>
      <c r="I148" s="74">
        <v>0</v>
      </c>
      <c r="J148" s="75">
        <v>0</v>
      </c>
      <c r="K148" s="52" t="s">
        <v>17</v>
      </c>
      <c r="L148" s="74">
        <v>0</v>
      </c>
    </row>
    <row r="149" spans="1:12" ht="13.5" thickBot="1">
      <c r="A149" s="94" t="s">
        <v>18</v>
      </c>
      <c r="B149" s="103">
        <v>6.10435708</v>
      </c>
      <c r="C149" s="104">
        <v>2.587126223958351</v>
      </c>
      <c r="D149" s="86">
        <v>1.5420971499999998</v>
      </c>
      <c r="E149" s="83">
        <v>0.7395505029239666</v>
      </c>
      <c r="F149" s="73">
        <v>0</v>
      </c>
      <c r="G149" s="74">
        <v>0</v>
      </c>
      <c r="H149" s="75">
        <v>0</v>
      </c>
      <c r="I149" s="74">
        <v>0</v>
      </c>
      <c r="J149" s="75">
        <v>0</v>
      </c>
      <c r="K149" s="53" t="s">
        <v>19</v>
      </c>
      <c r="L149" s="74">
        <v>0</v>
      </c>
    </row>
    <row r="150" spans="1:12" ht="13.5" thickBot="1">
      <c r="A150" s="96" t="s">
        <v>20</v>
      </c>
      <c r="B150" s="105">
        <v>235.95126606</v>
      </c>
      <c r="C150" s="106">
        <v>100</v>
      </c>
      <c r="D150" s="47">
        <v>208.51816663000002</v>
      </c>
      <c r="E150" s="48">
        <v>100</v>
      </c>
      <c r="F150" s="47">
        <v>175.48277484</v>
      </c>
      <c r="G150" s="48">
        <v>100</v>
      </c>
      <c r="H150" s="68">
        <v>193.89373326999998</v>
      </c>
      <c r="I150" s="50">
        <v>100</v>
      </c>
      <c r="J150" s="56">
        <v>183.224377</v>
      </c>
      <c r="K150" s="58" t="s">
        <v>21</v>
      </c>
      <c r="L150" s="57">
        <v>100</v>
      </c>
    </row>
    <row r="151" spans="1:12" ht="12.75">
      <c r="A151" s="11"/>
      <c r="B151" s="69"/>
      <c r="C151" s="60"/>
      <c r="D151" s="69"/>
      <c r="E151" s="11"/>
      <c r="F151" s="69"/>
      <c r="G151" s="60"/>
      <c r="H151" s="60"/>
      <c r="I151" s="60"/>
      <c r="J151" s="61"/>
      <c r="K151" s="61"/>
      <c r="L151" s="61"/>
    </row>
    <row r="152" spans="1:12" ht="12.75">
      <c r="A152" s="8" t="s">
        <v>27</v>
      </c>
      <c r="B152" s="100">
        <v>3.18</v>
      </c>
      <c r="C152" s="62"/>
      <c r="D152" s="71"/>
      <c r="E152" s="8"/>
      <c r="F152" s="71"/>
      <c r="G152" s="62"/>
      <c r="H152" s="62"/>
      <c r="I152" s="62"/>
      <c r="J152" s="63"/>
      <c r="K152" s="64"/>
      <c r="L152" s="6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6"/>
      <c r="L153" s="11"/>
    </row>
    <row r="154" spans="1:12" ht="12.75">
      <c r="A154" s="18" t="s">
        <v>22</v>
      </c>
      <c r="B154" s="18"/>
      <c r="C154" s="18"/>
      <c r="D154" s="18"/>
      <c r="E154" s="18"/>
      <c r="F154" s="18"/>
      <c r="G154" s="18"/>
      <c r="H154" s="18"/>
      <c r="I154" s="18"/>
      <c r="J154" s="28"/>
      <c r="K154" s="19"/>
      <c r="L154" s="20"/>
    </row>
    <row r="155" spans="1:12" ht="12.75">
      <c r="A155" s="121" t="s">
        <v>36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1:13" ht="12.75">
      <c r="A156" s="21" t="s">
        <v>23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2"/>
      <c r="L156" s="23"/>
      <c r="M156" s="6"/>
    </row>
    <row r="157" spans="1:12" ht="12.75">
      <c r="A157" s="122" t="s">
        <v>37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</row>
    <row r="158" spans="1:13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2"/>
      <c r="L158" s="23"/>
      <c r="M158" s="6"/>
    </row>
    <row r="159" spans="1:13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2"/>
      <c r="L159" s="23"/>
      <c r="M159" s="6"/>
    </row>
    <row r="160" spans="1:12" ht="16.5" thickBo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16"/>
      <c r="L160" s="5"/>
    </row>
    <row r="161" spans="1:13" ht="15.75">
      <c r="A161" s="91" t="s">
        <v>35</v>
      </c>
      <c r="B161" s="35">
        <v>2010</v>
      </c>
      <c r="C161" s="43"/>
      <c r="D161" s="90">
        <v>2009</v>
      </c>
      <c r="E161" s="43"/>
      <c r="F161" s="44">
        <v>2008</v>
      </c>
      <c r="G161" s="43"/>
      <c r="H161" s="37">
        <v>2007</v>
      </c>
      <c r="I161" s="43"/>
      <c r="J161" s="118">
        <v>2006</v>
      </c>
      <c r="K161" s="119"/>
      <c r="L161" s="120"/>
      <c r="M161" s="25"/>
    </row>
    <row r="162" spans="1:13" ht="16.5" thickBot="1">
      <c r="A162" s="97"/>
      <c r="B162" s="40" t="s">
        <v>1</v>
      </c>
      <c r="C162" s="41" t="s">
        <v>2</v>
      </c>
      <c r="D162" s="40" t="s">
        <v>1</v>
      </c>
      <c r="E162" s="41" t="s">
        <v>2</v>
      </c>
      <c r="F162" s="40" t="s">
        <v>1</v>
      </c>
      <c r="G162" s="41" t="s">
        <v>2</v>
      </c>
      <c r="H162" s="40" t="s">
        <v>1</v>
      </c>
      <c r="I162" s="41" t="s">
        <v>2</v>
      </c>
      <c r="J162" s="40" t="s">
        <v>1</v>
      </c>
      <c r="K162" s="42"/>
      <c r="L162" s="41" t="s">
        <v>2</v>
      </c>
      <c r="M162" s="25"/>
    </row>
    <row r="163" spans="1:12" ht="12.75">
      <c r="A163" s="93"/>
      <c r="B163" s="45"/>
      <c r="C163" s="46"/>
      <c r="D163" s="45"/>
      <c r="E163" s="46"/>
      <c r="F163" s="45"/>
      <c r="G163" s="46"/>
      <c r="H163" s="8"/>
      <c r="I163" s="8"/>
      <c r="J163" s="12"/>
      <c r="K163" s="13"/>
      <c r="L163" s="14"/>
    </row>
    <row r="164" spans="1:12" ht="13.5">
      <c r="A164" s="94" t="s">
        <v>3</v>
      </c>
      <c r="B164" s="85">
        <v>3678.77</v>
      </c>
      <c r="C164" s="81">
        <v>11.08403686517814</v>
      </c>
      <c r="D164" s="85">
        <v>3476.462575</v>
      </c>
      <c r="E164" s="81">
        <v>11.615893094856652</v>
      </c>
      <c r="F164" s="107">
        <v>2424.89174717</v>
      </c>
      <c r="G164" s="108">
        <v>9.863300358737572</v>
      </c>
      <c r="H164" s="107">
        <v>1021.4</v>
      </c>
      <c r="I164" s="108">
        <v>3.5941629161491013</v>
      </c>
      <c r="J164" s="107">
        <v>930.6337255000001</v>
      </c>
      <c r="K164" s="109" t="s">
        <v>4</v>
      </c>
      <c r="L164" s="108">
        <v>3.464962109748718</v>
      </c>
    </row>
    <row r="165" spans="1:12" ht="13.5">
      <c r="A165" s="94" t="s">
        <v>5</v>
      </c>
      <c r="B165" s="85">
        <v>7092.56</v>
      </c>
      <c r="C165" s="81">
        <v>21.369695987650182</v>
      </c>
      <c r="D165" s="85">
        <v>9150.133612</v>
      </c>
      <c r="E165" s="81">
        <v>30.573311677502108</v>
      </c>
      <c r="F165" s="107">
        <v>8708.54849302</v>
      </c>
      <c r="G165" s="108">
        <v>35.42221197112513</v>
      </c>
      <c r="H165" s="107">
        <v>8337.3</v>
      </c>
      <c r="I165" s="108">
        <v>29.33778586333454</v>
      </c>
      <c r="J165" s="107">
        <v>10373.539953470001</v>
      </c>
      <c r="K165" s="109" t="s">
        <v>6</v>
      </c>
      <c r="L165" s="108">
        <v>38.62306071427457</v>
      </c>
    </row>
    <row r="166" spans="1:12" ht="12.75">
      <c r="A166" s="94" t="s">
        <v>7</v>
      </c>
      <c r="B166" s="85">
        <v>68.672</v>
      </c>
      <c r="C166" s="81">
        <v>0.20690692258703675</v>
      </c>
      <c r="D166" s="85">
        <v>99.60720699999999</v>
      </c>
      <c r="E166" s="81">
        <v>0.332817236782495</v>
      </c>
      <c r="F166" s="107">
        <v>114.406264</v>
      </c>
      <c r="G166" s="108">
        <v>0.4653499877138704</v>
      </c>
      <c r="H166" s="107">
        <v>172.1</v>
      </c>
      <c r="I166" s="108">
        <v>0.6055956901010968</v>
      </c>
      <c r="J166" s="107">
        <v>245.92858557</v>
      </c>
      <c r="K166" s="109" t="s">
        <v>8</v>
      </c>
      <c r="L166" s="108">
        <v>0.9156483451599835</v>
      </c>
    </row>
    <row r="167" spans="1:12" ht="13.5">
      <c r="A167" s="94" t="s">
        <v>25</v>
      </c>
      <c r="B167" s="85">
        <v>1083.14</v>
      </c>
      <c r="C167" s="81">
        <v>3.26347221765673</v>
      </c>
      <c r="D167" s="85">
        <v>1715.6185460000002</v>
      </c>
      <c r="E167" s="81">
        <v>5.732390667800993</v>
      </c>
      <c r="F167" s="107">
        <v>2038.1772113800002</v>
      </c>
      <c r="G167" s="108">
        <v>8.29033050388197</v>
      </c>
      <c r="H167" s="107">
        <v>955.4</v>
      </c>
      <c r="I167" s="108">
        <v>3.3619182005960946</v>
      </c>
      <c r="J167" s="107">
        <v>389.1625436</v>
      </c>
      <c r="K167" s="110" t="s">
        <v>10</v>
      </c>
      <c r="L167" s="108">
        <v>1.4489411152416198</v>
      </c>
    </row>
    <row r="168" spans="1:12" ht="12.75">
      <c r="A168" s="94" t="s">
        <v>7</v>
      </c>
      <c r="B168" s="85">
        <v>0</v>
      </c>
      <c r="C168" s="81">
        <v>0</v>
      </c>
      <c r="D168" s="85">
        <v>0</v>
      </c>
      <c r="E168" s="81">
        <v>0</v>
      </c>
      <c r="F168" s="107">
        <v>0</v>
      </c>
      <c r="G168" s="108">
        <v>0</v>
      </c>
      <c r="H168" s="107">
        <v>47</v>
      </c>
      <c r="I168" s="108">
        <v>0.165386388348353</v>
      </c>
      <c r="J168" s="107">
        <v>0</v>
      </c>
      <c r="K168" s="110" t="s">
        <v>11</v>
      </c>
      <c r="L168" s="108">
        <v>0</v>
      </c>
    </row>
    <row r="169" spans="1:12" ht="12.75">
      <c r="A169" s="94" t="s">
        <v>12</v>
      </c>
      <c r="B169" s="85">
        <v>16703.154</v>
      </c>
      <c r="C169" s="81">
        <v>50.32616192388969</v>
      </c>
      <c r="D169" s="85">
        <v>11063.941781</v>
      </c>
      <c r="E169" s="81">
        <v>36.96791268803287</v>
      </c>
      <c r="F169" s="107">
        <v>7640.53865046</v>
      </c>
      <c r="G169" s="108">
        <v>31.078058515387873</v>
      </c>
      <c r="H169" s="107">
        <v>14849.1</v>
      </c>
      <c r="I169" s="108">
        <v>52.251894026032524</v>
      </c>
      <c r="J169" s="107">
        <v>12428.36255078</v>
      </c>
      <c r="K169" s="110" t="s">
        <v>13</v>
      </c>
      <c r="L169" s="108">
        <v>46.27363499161371</v>
      </c>
    </row>
    <row r="170" spans="1:12" ht="13.5">
      <c r="A170" s="94" t="s">
        <v>14</v>
      </c>
      <c r="B170" s="85">
        <v>4646.08</v>
      </c>
      <c r="C170" s="81">
        <v>13.998516351543273</v>
      </c>
      <c r="D170" s="85">
        <v>4518.487608</v>
      </c>
      <c r="E170" s="81">
        <v>15.097607948494181</v>
      </c>
      <c r="F170" s="107">
        <v>3772.83734793</v>
      </c>
      <c r="G170" s="108">
        <v>15.346098649857641</v>
      </c>
      <c r="H170" s="107">
        <v>3255.1</v>
      </c>
      <c r="I170" s="108">
        <v>11.454238993887742</v>
      </c>
      <c r="J170" s="107">
        <v>2736.7111031</v>
      </c>
      <c r="K170" s="110" t="s">
        <v>15</v>
      </c>
      <c r="L170" s="108">
        <v>10.189401069121384</v>
      </c>
    </row>
    <row r="171" spans="1:12" ht="12.75">
      <c r="A171" s="95" t="s">
        <v>16</v>
      </c>
      <c r="B171" s="85">
        <v>700.848</v>
      </c>
      <c r="C171" s="81">
        <v>2.1116365167940288</v>
      </c>
      <c r="D171" s="85">
        <v>594.1105110000001</v>
      </c>
      <c r="E171" s="81">
        <v>1.9850995180946704</v>
      </c>
      <c r="F171" s="107">
        <v>512.16361981</v>
      </c>
      <c r="G171" s="108">
        <v>2.083236755166438</v>
      </c>
      <c r="H171" s="107">
        <v>343.1</v>
      </c>
      <c r="I171" s="108">
        <v>1.2073206349429768</v>
      </c>
      <c r="J171" s="107">
        <v>226.9896752</v>
      </c>
      <c r="K171" s="110" t="s">
        <v>17</v>
      </c>
      <c r="L171" s="108">
        <v>0.8451344522783129</v>
      </c>
    </row>
    <row r="172" spans="1:12" ht="13.5" thickBot="1">
      <c r="A172" s="94" t="s">
        <v>18</v>
      </c>
      <c r="B172" s="86">
        <v>-13.901</v>
      </c>
      <c r="C172" s="83">
        <v>-0.04188334591802187</v>
      </c>
      <c r="D172" s="86">
        <v>3.8559650000000003</v>
      </c>
      <c r="E172" s="83">
        <v>0.012883923313199748</v>
      </c>
      <c r="F172" s="107">
        <v>2.4826356E-07</v>
      </c>
      <c r="G172" s="108">
        <v>1.0098174746428372E-09</v>
      </c>
      <c r="H172" s="107">
        <v>0</v>
      </c>
      <c r="I172" s="108">
        <v>0</v>
      </c>
      <c r="J172" s="107">
        <v>0</v>
      </c>
      <c r="K172" s="111" t="s">
        <v>19</v>
      </c>
      <c r="L172" s="108">
        <v>0</v>
      </c>
    </row>
    <row r="173" spans="1:12" ht="13.5" thickBot="1">
      <c r="A173" s="96" t="s">
        <v>20</v>
      </c>
      <c r="B173" s="47">
        <v>33189.803</v>
      </c>
      <c r="C173" s="48">
        <v>100</v>
      </c>
      <c r="D173" s="47">
        <v>29928.500087</v>
      </c>
      <c r="E173" s="48">
        <v>100</v>
      </c>
      <c r="F173" s="54">
        <v>24584.993450208265</v>
      </c>
      <c r="G173" s="55">
        <v>100</v>
      </c>
      <c r="H173" s="49">
        <v>28418.3</v>
      </c>
      <c r="I173" s="50">
        <v>100</v>
      </c>
      <c r="J173" s="49">
        <v>26858.40987645</v>
      </c>
      <c r="K173" s="72" t="s">
        <v>21</v>
      </c>
      <c r="L173" s="50">
        <v>100</v>
      </c>
    </row>
    <row r="174" spans="1:12" ht="12.75">
      <c r="A174" s="11"/>
      <c r="B174" s="11"/>
      <c r="C174" s="11"/>
      <c r="D174" s="69"/>
      <c r="E174" s="11"/>
      <c r="F174" s="59"/>
      <c r="G174" s="60"/>
      <c r="H174" s="60"/>
      <c r="I174" s="60"/>
      <c r="J174" s="61"/>
      <c r="K174" s="61"/>
      <c r="L174" s="61"/>
    </row>
    <row r="175" spans="1:12" ht="12.75">
      <c r="A175" s="8" t="s">
        <v>27</v>
      </c>
      <c r="B175" s="100">
        <v>3.45</v>
      </c>
      <c r="C175" s="8"/>
      <c r="D175" s="71"/>
      <c r="E175" s="8"/>
      <c r="F175" s="70"/>
      <c r="G175" s="62"/>
      <c r="H175" s="62"/>
      <c r="I175" s="62"/>
      <c r="J175" s="63"/>
      <c r="K175" s="64"/>
      <c r="L175" s="61"/>
    </row>
    <row r="176" spans="1:12" ht="12.75">
      <c r="A176" s="8"/>
      <c r="B176" s="8"/>
      <c r="C176" s="8"/>
      <c r="D176" s="8"/>
      <c r="E176" s="8"/>
      <c r="F176" s="8"/>
      <c r="G176" s="8"/>
      <c r="H176" s="8"/>
      <c r="I176" s="8"/>
      <c r="J176" s="9"/>
      <c r="K176" s="10"/>
      <c r="L176" s="8"/>
    </row>
    <row r="177" spans="1:12" ht="12.75">
      <c r="A177" s="18" t="s">
        <v>22</v>
      </c>
      <c r="B177" s="18"/>
      <c r="C177" s="18"/>
      <c r="D177" s="18"/>
      <c r="E177" s="18"/>
      <c r="F177" s="18"/>
      <c r="G177" s="18"/>
      <c r="H177" s="18"/>
      <c r="I177" s="18"/>
      <c r="J177" s="28"/>
      <c r="K177" s="19"/>
      <c r="L177" s="20"/>
    </row>
    <row r="178" spans="1:12" ht="12.75">
      <c r="A178" s="121" t="s">
        <v>36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1:13" ht="12.75">
      <c r="A179" s="21" t="s">
        <v>23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2"/>
      <c r="L179" s="23"/>
      <c r="M179" s="6"/>
    </row>
    <row r="180" spans="1:12" ht="12.75">
      <c r="A180" s="122" t="s">
        <v>37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</row>
  </sheetData>
  <sheetProtection/>
  <mergeCells count="23">
    <mergeCell ref="A178:L178"/>
    <mergeCell ref="A109:L109"/>
    <mergeCell ref="A111:L111"/>
    <mergeCell ref="J115:L115"/>
    <mergeCell ref="A180:L180"/>
    <mergeCell ref="A155:L155"/>
    <mergeCell ref="A157:L157"/>
    <mergeCell ref="J161:L161"/>
    <mergeCell ref="A132:L132"/>
    <mergeCell ref="A134:L134"/>
    <mergeCell ref="J138:L138"/>
    <mergeCell ref="A88:L88"/>
    <mergeCell ref="A40:L40"/>
    <mergeCell ref="A42:L42"/>
    <mergeCell ref="J46:L46"/>
    <mergeCell ref="A63:L63"/>
    <mergeCell ref="J92:L92"/>
    <mergeCell ref="J23:L23"/>
    <mergeCell ref="A17:L17"/>
    <mergeCell ref="A19:L19"/>
    <mergeCell ref="A65:L65"/>
    <mergeCell ref="J69:L69"/>
    <mergeCell ref="A86:L86"/>
  </mergeCells>
  <printOptions horizontalCentered="1"/>
  <pageMargins left="0.79" right="0.79" top="0.98" bottom="0.98" header="0.51" footer="0.51"/>
  <pageSetup horizontalDpi="600" verticalDpi="600" orientation="landscape" paperSize="9" scale="92" r:id="rId1"/>
  <rowBreaks count="7" manualBreakCount="7">
    <brk id="22" max="255" man="1"/>
    <brk id="45" max="255" man="1"/>
    <brk id="68" max="255" man="1"/>
    <brk id="91" max="255" man="1"/>
    <brk id="114" max="255" man="1"/>
    <brk id="137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Eläkevakuutusyhtiöiden sijoitusjakauma</dc:title>
  <dc:subject/>
  <dc:creator>Stenberg Merja</dc:creator>
  <cp:keywords/>
  <dc:description/>
  <cp:lastModifiedBy>STENBERGME</cp:lastModifiedBy>
  <cp:lastPrinted>2011-04-04T12:00:06Z</cp:lastPrinted>
  <dcterms:created xsi:type="dcterms:W3CDTF">2006-09-15T10:49:26Z</dcterms:created>
  <dcterms:modified xsi:type="dcterms:W3CDTF">2018-09-12T11:18:16Z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{0D24295F-99A2-45F4-87CA-9B04B14CFB50}</vt:lpwstr>
  </property>
</Properties>
</file>