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20" tabRatio="816" firstSheet="1" activeTab="4"/>
  </bookViews>
  <sheets>
    <sheet name="Header" sheetId="1" state="veryHidden" r:id="rId1"/>
    <sheet name="Ohje" sheetId="2" r:id="rId2"/>
    <sheet name="Manual_r" sheetId="3" state="hidden" r:id="rId3"/>
    <sheet name="Manual_e" sheetId="4" state="hidden" r:id="rId4"/>
    <sheet name="Yleistiedot" sheetId="5" r:id="rId5"/>
    <sheet name="KP01" sheetId="6" r:id="rId6"/>
    <sheet name="KP02" sheetId="7" r:id="rId7"/>
    <sheet name="TableView" sheetId="8" state="veryHidden" r:id="rId8"/>
    <sheet name="Tietuemuoto1" sheetId="9" state="veryHidden" r:id="rId9"/>
    <sheet name="Tietuemuoto6" sheetId="10" state="veryHidden" r:id="rId10"/>
    <sheet name="Tietuemuoto8" sheetId="11" state="veryHidden" r:id="rId11"/>
    <sheet name="Kohderivi" sheetId="12" state="veryHidden" r:id="rId12"/>
    <sheet name="TarkistusAjo" sheetId="13" state="veryHidden" r:id="rId13"/>
    <sheet name="Tarkistukset" sheetId="14" state="veryHidden" r:id="rId14"/>
    <sheet name="InputErrors" sheetId="15" state="hidden" r:id="rId15"/>
    <sheet name="Taulukot" sheetId="16" state="veryHidden" r:id="rId16"/>
    <sheet name="CellFormat" sheetId="17" state="veryHidden" r:id="rId17"/>
    <sheet name="Kaannokset" sheetId="18" state="veryHidden" r:id="rId18"/>
    <sheet name="Apusolut" sheetId="19" state="veryHidden" r:id="rId19"/>
  </sheets>
  <definedNames>
    <definedName name="CheckCriteria">'Taulukot'!$B$1:$B$2</definedName>
    <definedName name="EXTRACT" localSheetId="17">'Kaannokset'!$D$1</definedName>
    <definedName name="Header">'Header'!$A$3</definedName>
    <definedName name="KaannosTekstit">OFFSET('Kaannokset'!$A$1,0,0,COUNTA('Kaannokset'!$A:$A),3)</definedName>
    <definedName name="Kielet">'Yleistiedot'!$A$47:$A$48</definedName>
    <definedName name="_xlnm.Print_Area" localSheetId="5">'KP01'!$A$3:$J$31</definedName>
    <definedName name="_xlnm.Print_Area" localSheetId="6">'KP02'!$A$3:$Q$86</definedName>
    <definedName name="_xlnm.Print_Area" localSheetId="3">'Manual_e'!$A$1:$K$76</definedName>
    <definedName name="_xlnm.Print_Area" localSheetId="2">'Manual_r'!$A$1:$K$79</definedName>
    <definedName name="_xlnm.Print_Area" localSheetId="1">'Ohje'!$A$1:$K$77</definedName>
    <definedName name="_xlnm.Print_Area" localSheetId="4">'Yleistiedot'!$A$1:$C$36</definedName>
    <definedName name="Raportoija">'Yleistiedot'!$B$9</definedName>
    <definedName name="RaportoijanNimi">'Yleistiedot'!$B$25</definedName>
    <definedName name="RaportoijanPuhelin">'Yleistiedot'!$B$27</definedName>
    <definedName name="RaportoijanSPostiOsoite">'Yleistiedot'!$B$26</definedName>
    <definedName name="Raportointijaksonpituus">'Yleistiedot'!$D$32</definedName>
    <definedName name="Raportointipvm">'Yleistiedot'!$B$15</definedName>
    <definedName name="Raportointivaluutta">'Yleistiedot'!$B$21</definedName>
    <definedName name="RepTables">OFFSET('TableView'!$A$1,1,0,COUNTA('TableView'!$A:$A)-1,5)</definedName>
    <definedName name="RPISTatus">'Yleistiedot'!$B$45</definedName>
    <definedName name="rt_CheckCol">OFFSET('Tarkistukset'!$E$2,0,0,COUNTA('Tarkistukset'!$A:$A)-1,1)</definedName>
    <definedName name="rt_CheckTable">OFFSET('Tarkistukset'!$A$1,0,0,COUNTA('Tarkistukset'!$A:$A),COUNTA('Tarkistukset'!$1:$1))</definedName>
    <definedName name="sp_Filename">'Yleistiedot'!$B$3</definedName>
    <definedName name="sp_Language">'Yleistiedot'!$B$1</definedName>
    <definedName name="sp_Version" hidden="1">'Yleistiedot'!$C$36</definedName>
    <definedName name="Systeemitunnus">'Yleistiedot'!$B$2</definedName>
    <definedName name="TableTitleRow">'Yleistiedot'!$B$44</definedName>
    <definedName name="Tapahtumakoodi">'Yleistiedot'!$B$19</definedName>
    <definedName name="Tiedonajankohta">'Yleistiedot'!$B$17</definedName>
    <definedName name="TiedonajankohtaOld">'Yleistiedot'!$B$18</definedName>
    <definedName name="Tiedonantajataso">'Yleistiedot'!$B$7</definedName>
    <definedName name="Tiedonvastaanottaja">'Yleistiedot'!$D$30</definedName>
    <definedName name="Toimitusosoite">'Yleistiedot'!$B$4</definedName>
    <definedName name="YksilointitunnuksenTyyppi">'Yleistiedot'!$B$11</definedName>
    <definedName name="Yksilointitunnus">'Yleistiedot'!$B$13</definedName>
  </definedNames>
  <calcPr fullCalcOnLoad="1"/>
</workbook>
</file>

<file path=xl/comments10.xml><?xml version="1.0" encoding="utf-8"?>
<comments xmlns="http://schemas.openxmlformats.org/spreadsheetml/2006/main">
  <authors>
    <author>Author</author>
  </authors>
  <commentList>
    <comment ref="H14" authorId="0">
      <text>
        <r>
          <rPr>
            <sz val="8"/>
            <rFont val="Tahoma"/>
            <family val="2"/>
          </rPr>
          <t xml:space="preserve">vieressä 1  jotta rGetSpecValuesRange
toimisi oikein myös yhdellä arvolla
</t>
        </r>
      </text>
    </comment>
  </commentList>
</comments>
</file>

<file path=xl/comments19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8"/>
            <rFont val="Tahoma"/>
            <family val="2"/>
          </rPr>
          <t>Apusolut-sivulla kuvataan ne solut, joiden tiedot (pl. muotoilut) poistetaan Tyhjennä työkirja -toiminnon yhteydessä. A-sarakkeessa taulukkotunnus, B-sarakkeessa Excel-soluosoite.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8"/>
            <rFont val="Tahoma"/>
            <family val="2"/>
          </rPr>
          <t>© Finanssivalvonta 2009
© Finansinspektionen 2009
© FIN-FSA 2009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b/>
            <sz val="8"/>
            <rFont val="Tahoma"/>
            <family val="2"/>
          </rPr>
          <t>1 = normaalitaulukko
2 = erittelytaulukko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<sst xmlns="http://schemas.openxmlformats.org/spreadsheetml/2006/main" count="1049" uniqueCount="653">
  <si>
    <t>CheckCriteria</t>
  </si>
  <si>
    <t>Tarkistus1</t>
  </si>
  <si>
    <t>Tarkistus1_true</t>
  </si>
  <si>
    <t>Tarkistus1_false</t>
  </si>
  <si>
    <t>Tarkistus2</t>
  </si>
  <si>
    <t>Tarkistus2_true</t>
  </si>
  <si>
    <t>Tarkistus2_false</t>
  </si>
  <si>
    <t>Tarkistus3</t>
  </si>
  <si>
    <t>Tarkistus3_true</t>
  </si>
  <si>
    <t>Print all</t>
  </si>
  <si>
    <t>Save workbook</t>
  </si>
  <si>
    <t>Tyhjennä työkirja</t>
  </si>
  <si>
    <t>Tulosta kaikki</t>
  </si>
  <si>
    <t>Tallenna työkirja</t>
  </si>
  <si>
    <t>Töm arbetsboken</t>
  </si>
  <si>
    <t>Skriv ut allt</t>
  </si>
  <si>
    <t>Spara arbetsboken</t>
  </si>
  <si>
    <t>Tuo raportti</t>
  </si>
  <si>
    <t>Raportoijan yksilöintitunnuksen tyyppi</t>
  </si>
  <si>
    <t>Raportoijan yksilöintitunnus</t>
  </si>
  <si>
    <t>1234567</t>
  </si>
  <si>
    <t>VARCHAR</t>
  </si>
  <si>
    <t>CHAR(1)</t>
  </si>
  <si>
    <t>Systeemitunnus</t>
  </si>
  <si>
    <t>CHAR(3)</t>
  </si>
  <si>
    <t>CHAR(8)</t>
  </si>
  <si>
    <t>Raportointipäivä</t>
  </si>
  <si>
    <t>Tiedon ajankohta</t>
  </si>
  <si>
    <t>Raportointijakson pituus, raportointifrekvenssi</t>
  </si>
  <si>
    <t>Tapahtumakoodi</t>
  </si>
  <si>
    <t>DECIMAL</t>
  </si>
  <si>
    <t>Raportointivaluutta</t>
  </si>
  <si>
    <t>Rivino</t>
  </si>
  <si>
    <t>Tiedonantajatasot:</t>
  </si>
  <si>
    <t>Vastaustarkkuus:</t>
  </si>
  <si>
    <t>Frekvenssi:</t>
  </si>
  <si>
    <t>Voimaantulo:</t>
  </si>
  <si>
    <t>Tiedonantajataso</t>
  </si>
  <si>
    <t>Taulukkotunnus</t>
  </si>
  <si>
    <t>Rivitunnus</t>
  </si>
  <si>
    <t>Saraketunnus</t>
  </si>
  <si>
    <t>Raportoinnin yleistiedot:</t>
  </si>
  <si>
    <t>Kieli/Språk/Language:</t>
  </si>
  <si>
    <t>Raportoija:</t>
  </si>
  <si>
    <t>Tiedonantajataso:</t>
  </si>
  <si>
    <t>Yksilöintitunnuksen tyyppi:</t>
  </si>
  <si>
    <t>Yksilöintitunnus:</t>
  </si>
  <si>
    <t>Raportointipvm: (vvvvkkpp)</t>
  </si>
  <si>
    <t>Tiedon ajankohta: (vvvvkkpp)</t>
  </si>
  <si>
    <t>Tapahtumakoodi (1 = ensitieto, 2 = korjaustieto)</t>
  </si>
  <si>
    <t>Raportointivaluutta:</t>
  </si>
  <si>
    <t>EUR</t>
  </si>
  <si>
    <t>Kielet</t>
  </si>
  <si>
    <t>Suomi</t>
  </si>
  <si>
    <t>Svenska</t>
  </si>
  <si>
    <t>English</t>
  </si>
  <si>
    <t>Arvo</t>
  </si>
  <si>
    <t>Ruotsi</t>
  </si>
  <si>
    <t>Englanti</t>
  </si>
  <si>
    <t>Allmänna uppgifter:</t>
  </si>
  <si>
    <t>Reporting date: (yyyymmdd)</t>
  </si>
  <si>
    <t>SU</t>
  </si>
  <si>
    <t>TKRaportti</t>
  </si>
  <si>
    <t>SPRataRaportti</t>
  </si>
  <si>
    <t>Taulukkotyyppi</t>
  </si>
  <si>
    <t>R</t>
  </si>
  <si>
    <t>Importera rapport</t>
  </si>
  <si>
    <t>Yleistiedot-sivu</t>
  </si>
  <si>
    <t>Kieli/Språk/Language</t>
  </si>
  <si>
    <t>Tiedonantajaryhmän tunnus; valmiiksi kiinnitetty. Ei muutettavissa.</t>
  </si>
  <si>
    <t>1 = Tilastokeskuksen antama yksilöintitunnus, 2 = Y-tunnus ilman väliviivaa.</t>
  </si>
  <si>
    <t>Valmiiksi kiinnitetty. Ei muutettavissa.</t>
  </si>
  <si>
    <t>Raportoijan yksilöivä yksilöintitunnus; valmiiksi kiinnitetty. Ei muutettavissa.</t>
  </si>
  <si>
    <t>Raportin laadintapäivämäärä.</t>
  </si>
  <si>
    <t>Ajankohta (päivämäärä), jolta tiedot raportoidaan. Päivä-tieto (pp) oltava kuukauden viimeinen päivä.</t>
  </si>
  <si>
    <t>Tapahtumakoodi (1=Ensitieto, 2= Korjaustieto)</t>
  </si>
  <si>
    <t>Raportoitavien tietojen tapahtuman luonne. Uuden ajankohdan ollessa kyseessä, käytetään aina</t>
  </si>
  <si>
    <t>koodia 1 (Ensitieto). Ilmoitettaessa jo aiemmin raportoidun ajankohdan tietoja uudelleen, käytetään</t>
  </si>
  <si>
    <t>koodia 2 (Korjaustieto).</t>
  </si>
  <si>
    <t>Painonapit:</t>
  </si>
  <si>
    <t>Tietojen palautus raportilta (tietuekuvauksen mukainen ASCII-tiedosto) työkirja-</t>
  </si>
  <si>
    <t>taulukoiden sivuille. Huom. TallennaRaportti-toiminto tekee em. kaltaisen</t>
  </si>
  <si>
    <t>ASCII-tiedoston, joka on siis noudettavissa takaisin lomakkeistoon. Ohjelma</t>
  </si>
  <si>
    <t>alustaa työkirjan lomakesivut ennen tietojen täyttöä, jolloin mahdolliset vanhat</t>
  </si>
  <si>
    <t xml:space="preserve">tiedot lomakkeilta poistetaan. </t>
  </si>
  <si>
    <t>Tietojen tyhjennys työkirjataulukoiden täyttökentistä. Ei koske kaavatietoja.</t>
  </si>
  <si>
    <t>Työkirjan tallennus Excel-muotoon.</t>
  </si>
  <si>
    <t>Tietojen tallennus tietuekuvauksen mukaiseen ASCII-tiedostoon niiltä taulukkosivuilta,</t>
  </si>
  <si>
    <t>joissa tietoja syötetty.</t>
  </si>
  <si>
    <t>Raportin tallennuksen jälkeen käynnistyy automaatisesti raportin salaustoiminto.</t>
  </si>
  <si>
    <t>Sida för allmänna uppgifter</t>
  </si>
  <si>
    <t>Uppgiftslämnarnivå:</t>
  </si>
  <si>
    <t>Kod för rapportörkategorin fastslagen. Kan inte ändras.</t>
  </si>
  <si>
    <t>Typ av ID-kod:</t>
  </si>
  <si>
    <t>1 = Identifieringskod som Statistikcentralen tilldelat rapportören, 2 = AS-signum.</t>
  </si>
  <si>
    <t>Fastslaget. Kan inte ändras.</t>
  </si>
  <si>
    <t xml:space="preserve">ID-kod: </t>
  </si>
  <si>
    <t>FO-nummer för fondbolaget fastslaget. Kan inte ändras.</t>
  </si>
  <si>
    <t>Rapportdag: (ååååmmdd)</t>
  </si>
  <si>
    <t>Datum när uppgiftslämnaren sammanställde uppgifterna.</t>
  </si>
  <si>
    <t>Rapportperiod: (ååååmmdd).</t>
  </si>
  <si>
    <t>Rapportperiod (datum) för  uppgifterna. Med dag (dd) avses månadens sista dag.</t>
  </si>
  <si>
    <t>Funktionskod (1=Ny uppgift, 2= Korrigering)</t>
  </si>
  <si>
    <t>Typ av uppgifter som rapporteras. När det är fråga om en ny period används alltid</t>
  </si>
  <si>
    <t xml:space="preserve">kod 1 (ny uppgift). Om uppgifter som gäller en tidigare rapporterad period </t>
  </si>
  <si>
    <t>rapporteras på nytt används kod 2 (korrigering).</t>
  </si>
  <si>
    <t>Knappar:</t>
  </si>
  <si>
    <t>Hämtar rapportuppgifterna (ASCII-fil enligt postbeskrivningen i anv. för elektronisk rapportering)</t>
  </si>
  <si>
    <t>till blankettsidorna i arbetsboken. Obs! Funktionen Spara rapporten genererar alltså</t>
  </si>
  <si>
    <t>en ASCII-fil, vars data kan hämtas tillbaka till blanketterna. Programmet</t>
  </si>
  <si>
    <t>initierar arbetsbokens blankettsidor innan uppgifterna börjar registreras och ev. gamla</t>
  </si>
  <si>
    <t>uppgifter raderas därför från blanketterna. En kontrollfråga ställs före raderingen.</t>
  </si>
  <si>
    <t>Om ASCII-filen innehåller data om en placeringsfond som inte finns upptagen i fond-</t>
  </si>
  <si>
    <t>förteckningen, meddelas detta och operatören kan lägga in</t>
  </si>
  <si>
    <t>placeringsfonden mitt under rapportimporteringen.</t>
  </si>
  <si>
    <t>Tömmer uppgifter från blanketternas rapportfält. Gäller inte formler.</t>
  </si>
  <si>
    <t>Sparar arbetsboken i Excel-format.</t>
  </si>
  <si>
    <t xml:space="preserve">De blanketter i vilka uppgifter har skrivits in sparas i en ASCII-fil  </t>
  </si>
  <si>
    <t>som överensstämmer med postbeskrivningen.</t>
  </si>
  <si>
    <t>Då rapporten sparats startar krypteringen av rapporten automatiskt.</t>
  </si>
  <si>
    <t>Annettu</t>
  </si>
  <si>
    <t>Korvaa</t>
  </si>
  <si>
    <t>Voimassa</t>
  </si>
  <si>
    <t>Palautusviive:</t>
  </si>
  <si>
    <t>Tno</t>
  </si>
  <si>
    <t>05</t>
  </si>
  <si>
    <t>sp_FileFormatSheet</t>
  </si>
  <si>
    <t>CHAR(7) tai CHAR(8)</t>
  </si>
  <si>
    <t>Tarkistusmerkki</t>
  </si>
  <si>
    <t>1.1.2009</t>
  </si>
  <si>
    <t>1000 EUR / %-tiedot kaksi desim.</t>
  </si>
  <si>
    <t>Taulukko</t>
  </si>
  <si>
    <t>Tiedot toimitetaan:</t>
  </si>
  <si>
    <t xml:space="preserve">Määrittelyistä vastaa: </t>
  </si>
  <si>
    <t>Versio:</t>
  </si>
  <si>
    <t>Täytettyjen taulukoiden tulostus oletuskirjoittimelle.</t>
  </si>
  <si>
    <t>Skriver ut ifyllda blankettsidorna.</t>
  </si>
  <si>
    <t>Tallenna raportti</t>
  </si>
  <si>
    <t>Spara rapporten</t>
  </si>
  <si>
    <t>Numero</t>
  </si>
  <si>
    <t>Tarkistuskommentti</t>
  </si>
  <si>
    <t>Tarkistuskaava</t>
  </si>
  <si>
    <t>Avaintarkistus(=1)</t>
  </si>
  <si>
    <t>Tarkistuskaava_Excel</t>
  </si>
  <si>
    <t>Tarkistus_vasen</t>
  </si>
  <si>
    <t>Operandi</t>
  </si>
  <si>
    <t>Tarkistus_oikea</t>
  </si>
  <si>
    <t>Nimi</t>
  </si>
  <si>
    <t>RPISTatus</t>
  </si>
  <si>
    <t>Finanssivalvonnalle</t>
  </si>
  <si>
    <t>FINANSSIVALVONTA</t>
  </si>
  <si>
    <t>Tiedoista vastaavan yhteystiedot:</t>
  </si>
  <si>
    <t>Nimi:</t>
  </si>
  <si>
    <t>Sähköpostiosoite:</t>
  </si>
  <si>
    <t>Puhelinnumero:</t>
  </si>
  <si>
    <t>Excel-tiedonkeruutyökirjan käyttöohje</t>
  </si>
  <si>
    <t>Manual för inrapporteringsprogrammet</t>
  </si>
  <si>
    <t>Instructions on Excel data collection workbook</t>
  </si>
  <si>
    <t>General information page</t>
  </si>
  <si>
    <t>General information on reporting</t>
  </si>
  <si>
    <t>Selection of language used in filling the form (Finnish, Swedish, English).</t>
  </si>
  <si>
    <t>Reporting institution type:</t>
  </si>
  <si>
    <t>Code for reporting institution type; fixed in advance. Cannot be changed.</t>
  </si>
  <si>
    <t>Type of identification code:</t>
  </si>
  <si>
    <t>1 = Identification code given by Statistics Finland, 2 = Business ID without hyphen.</t>
  </si>
  <si>
    <t>Fixed in advance. Cannot be changed.</t>
  </si>
  <si>
    <t>Identification code:</t>
  </si>
  <si>
    <t>Identification code identifying the reporting institution; fixed in advance. Cannot be changed.</t>
  </si>
  <si>
    <t>Date when report was created.</t>
  </si>
  <si>
    <t>Last day in data set: (yyyymmdd)</t>
  </si>
  <si>
    <t>Date, the situation on which is described in the report. Date data (dd) must be the last day of the month.</t>
  </si>
  <si>
    <t>Entry code (1=Data reported for the first time, 2=correction)</t>
  </si>
  <si>
    <t>Nature of the data reported. Whenever a new date is concerned, the code 1</t>
  </si>
  <si>
    <t>(data reported for the first time) is used. When data from a previously reported date is given,</t>
  </si>
  <si>
    <t>the code 2 (correction) is used.</t>
  </si>
  <si>
    <t>Buttons:</t>
  </si>
  <si>
    <t>Restore report</t>
  </si>
  <si>
    <t>Restores data from the report (ASCII file in accordance with the record decription) to the pages</t>
  </si>
  <si>
    <t>of the workbook tables. Note: the Save Report function creates an ASCII file referred to above</t>
  </si>
  <si>
    <t>which can thus be retrieved back to the set of forms. The program formats the form pages</t>
  </si>
  <si>
    <t>of the workbook before data is filled in, and possible old data is then cleared from the forms.</t>
  </si>
  <si>
    <t>Clear workbook</t>
  </si>
  <si>
    <t>Clears data from workbook table fields. Does not apply to formula data.</t>
  </si>
  <si>
    <t>Prints Table at default printer if data has been inserted in the table.</t>
  </si>
  <si>
    <t>Saves the workbook in Excel format.</t>
  </si>
  <si>
    <t>Saves data into an ASCII file in accordance with the record description from table pages</t>
  </si>
  <si>
    <t>where data has been inserted.</t>
  </si>
  <si>
    <t>After the report is saved, the report encryption function commences automatically.</t>
  </si>
  <si>
    <t>PuhelinNumero</t>
  </si>
  <si>
    <t>Email</t>
  </si>
  <si>
    <t>Tyokirjaversio</t>
  </si>
  <si>
    <t>Tietuemuoto8</t>
  </si>
  <si>
    <t>A3:A3</t>
  </si>
  <si>
    <t>HEADER</t>
  </si>
  <si>
    <t>1.0.1</t>
  </si>
  <si>
    <t>VARCHAR(6)</t>
  </si>
  <si>
    <t>VARCHAR(255)</t>
  </si>
  <si>
    <t>VARCHAR(50)</t>
  </si>
  <si>
    <t>TableTitleRow</t>
  </si>
  <si>
    <t>Header</t>
  </si>
  <si>
    <t>10</t>
  </si>
  <si>
    <t>Välj språk (finska, svenska, engelska).</t>
  </si>
  <si>
    <t>Täyttökielen valinta (suomi, ruotsi, englanti).</t>
  </si>
  <si>
    <t>FINANSINSPEKTIONEN</t>
  </si>
  <si>
    <t>Daterad</t>
  </si>
  <si>
    <t>Issued</t>
  </si>
  <si>
    <t>Ersätter</t>
  </si>
  <si>
    <t>Supersedes</t>
  </si>
  <si>
    <t>Gäller från</t>
  </si>
  <si>
    <t>Valid from</t>
  </si>
  <si>
    <t>1000 EUR / procenttal med två decimaler</t>
  </si>
  <si>
    <t>EUR 1000 / percentages rounded to two decimal places</t>
  </si>
  <si>
    <t>Uppgiftslämnarkategorier:</t>
  </si>
  <si>
    <t>Types of reporting institutions:</t>
  </si>
  <si>
    <t>Frekvens:</t>
  </si>
  <si>
    <t>Frequency:</t>
  </si>
  <si>
    <t>Svarsnoggrannhet:</t>
  </si>
  <si>
    <t>Data accuracy:</t>
  </si>
  <si>
    <t>Inlämningstid:</t>
  </si>
  <si>
    <t>Deadline:</t>
  </si>
  <si>
    <t>Radnr</t>
  </si>
  <si>
    <t>Row no.</t>
  </si>
  <si>
    <t>Knr</t>
  </si>
  <si>
    <t>C no.</t>
  </si>
  <si>
    <t>Import report</t>
  </si>
  <si>
    <t>Clear workbook contents</t>
  </si>
  <si>
    <t>Tallenna Fiva-raportti</t>
  </si>
  <si>
    <t>Spara FI-rapporten</t>
  </si>
  <si>
    <t>Save FIN-FSA report</t>
  </si>
  <si>
    <t>Handläggarens kontaktinformation:</t>
  </si>
  <si>
    <t>Responsible Officer Contact Information:</t>
  </si>
  <si>
    <t>E-postadress:</t>
  </si>
  <si>
    <t>E-mail address:</t>
  </si>
  <si>
    <t>Telefonnummer:</t>
  </si>
  <si>
    <t>Phone number:</t>
  </si>
  <si>
    <t>Namn:</t>
  </si>
  <si>
    <t>Name:</t>
  </si>
  <si>
    <t>Raportoijan nimen tarkistus</t>
  </si>
  <si>
    <t>Kontroll av rapportörens namn</t>
  </si>
  <si>
    <t>Checking of name</t>
  </si>
  <si>
    <t>Raportoijan sähköpostiosoitteen tarkistus</t>
  </si>
  <si>
    <t>Kontroll av rapportörens e-postadress</t>
  </si>
  <si>
    <t>Checking of e-mail address</t>
  </si>
  <si>
    <t>Raportoijan puhelinnumeron tarkistus</t>
  </si>
  <si>
    <t>Kontroll av rapportörens telefonnummer</t>
  </si>
  <si>
    <t>Checking of phone number</t>
  </si>
  <si>
    <t>Tallenna Tilastokeskus-raportti</t>
  </si>
  <si>
    <t>Spara SC-rapporten</t>
  </si>
  <si>
    <t>Save Statistics Finland report</t>
  </si>
  <si>
    <t>Valitse</t>
  </si>
  <si>
    <t>Välj</t>
  </si>
  <si>
    <t>Choose</t>
  </si>
  <si>
    <t>Ei</t>
  </si>
  <si>
    <t>Nej</t>
  </si>
  <si>
    <t>No</t>
  </si>
  <si>
    <t>Kyllä</t>
  </si>
  <si>
    <t>Ja</t>
  </si>
  <si>
    <t>Yes</t>
  </si>
  <si>
    <t>Tarkistuslaskennassa havaittiin seuraavat virheet (ks. myös InputErrors-sivu):</t>
  </si>
  <si>
    <t>I kontrollräkningen upptäcktes följande fel (se även sidan InputErrors):</t>
  </si>
  <si>
    <t>Following errors revealed in calculation check (see also InputErrors sheet):</t>
  </si>
  <si>
    <t>Onko tiedonajankohta oikein?</t>
  </si>
  <si>
    <t>Är rapportperioden riktig?</t>
  </si>
  <si>
    <t>Has the correct reporting period been entered?</t>
  </si>
  <si>
    <t>Tiedonajankohdan tarkistus</t>
  </si>
  <si>
    <t>Kontroll av rapportperiod</t>
  </si>
  <si>
    <t xml:space="preserve">Checking of reporting period. </t>
  </si>
  <si>
    <t>Onko kyse muutoksesta jo aikaisemmin Finanssivalvonnalle lähetettyyn raporttiin?</t>
  </si>
  <si>
    <t>Är detta en korrigering av en rapport som redan tidigare sänts till Finansinspektionen?</t>
  </si>
  <si>
    <t>Is this a revision of a report submitted earlier to FIN-FSA?</t>
  </si>
  <si>
    <t>Syötön tarkistus</t>
  </si>
  <si>
    <t>Kontroll av inmatningen</t>
  </si>
  <si>
    <t>Checking of input data.</t>
  </si>
  <si>
    <t>Syöttämäsi tieto ei kelpaa!</t>
  </si>
  <si>
    <t>Inmatad uppgift godkänns ej!</t>
  </si>
  <si>
    <t>The data you entered is not valid!</t>
  </si>
  <si>
    <t>Raportointivaluutan tarkistus</t>
  </si>
  <si>
    <t>Kontroll av rapporteringsvalutan</t>
  </si>
  <si>
    <t>Checking of reporting currency.</t>
  </si>
  <si>
    <t>Arvo-alueelle ei voi syöttää tekstitietoa!</t>
  </si>
  <si>
    <t>Text kan inte matas in i de numeriska fälten!</t>
  </si>
  <si>
    <t>Do not enter any textual data in value field.</t>
  </si>
  <si>
    <t>Haluatko tallettaa raportin virheistä huolimatta?</t>
  </si>
  <si>
    <t>Vill du spara rapporten trots att den innehåller fel?</t>
  </si>
  <si>
    <t>Do you wish to save the report despite errors?</t>
  </si>
  <si>
    <t>Täyttämättömät taulukot</t>
  </si>
  <si>
    <t>Icke ifyllda tabeller</t>
  </si>
  <si>
    <t>Tables left blank</t>
  </si>
  <si>
    <t>Ei, palaa tietojen tallennukseen</t>
  </si>
  <si>
    <t>Nej, tillbaka till inmatning av data</t>
  </si>
  <si>
    <t>No, return to entry of data</t>
  </si>
  <si>
    <t>Kyllä, tallenna raportti</t>
  </si>
  <si>
    <t>Ja, spara rapporten</t>
  </si>
  <si>
    <t>Yes, save report</t>
  </si>
  <si>
    <t>Seuraaviin taulukoihin ei ole tallennettu mitään:</t>
  </si>
  <si>
    <t>Följande tabeller är icke ifyllda:</t>
  </si>
  <si>
    <t xml:space="preserve">No data entered in the following tables: </t>
  </si>
  <si>
    <t>Nämä taulukot saa jättää täyttämättä vain, jos raportoitavaa ei ole!</t>
  </si>
  <si>
    <t>Dessa tabeller får lämnas oifyllda endast om inget finns att rapportera!</t>
  </si>
  <si>
    <t>These tables may be left blank only if there is nothing to report!</t>
  </si>
  <si>
    <t>Onko tiedot jätetty tarkoituksellisesti raportoimatta tästä syystä?</t>
  </si>
  <si>
    <t>Har rapporteringen av data med avsikt lämnats ogjord av detta skäl?</t>
  </si>
  <si>
    <t>Have data deliberately been left unreported for this reason?</t>
  </si>
  <si>
    <t>SWIFT-koodi ei täsmää maakoodiin</t>
  </si>
  <si>
    <t>Konflikt mellan SWIFT-kod och landskod</t>
  </si>
  <si>
    <t>Conflict between SWIFT and country code</t>
  </si>
  <si>
    <t>Vastapuolitunnuksen tyyppi</t>
  </si>
  <si>
    <t>ID-typ för motparten</t>
  </si>
  <si>
    <t>Type of counterparty identifier</t>
  </si>
  <si>
    <t>Vastapuolen kotivaltio</t>
  </si>
  <si>
    <t>Motpartens hemland</t>
  </si>
  <si>
    <t>Counterparty home country</t>
  </si>
  <si>
    <t>Asiakastunnuksen tyyppi ei kelpaa!</t>
  </si>
  <si>
    <t>ID-typen för kunden godkänns ej!</t>
  </si>
  <si>
    <t>Type of customer identifier not accepted!</t>
  </si>
  <si>
    <t>Asiakastunnus ei kelpaa!</t>
  </si>
  <si>
    <t>Kundkoden godkänns ej!</t>
  </si>
  <si>
    <t>Customer identifier not accepted!</t>
  </si>
  <si>
    <t>Nimi ei kelpaa tai maakoodi puuttuu!</t>
  </si>
  <si>
    <t>Namnet godkänns ej eller landskod saknas!</t>
  </si>
  <si>
    <t>Name not accepted or country code is missing!</t>
  </si>
  <si>
    <t>Virheellinen henkilötunnuksen pituus, po. 11!</t>
  </si>
  <si>
    <t>Fel längd på personbeteckningen, bör vara 11!</t>
  </si>
  <si>
    <t>Error in length of the social security code, should be 11 characters.</t>
  </si>
  <si>
    <t>Virheellinen vuosisataerotinmerkki, po. +/-/A!</t>
  </si>
  <si>
    <t>Fel skiljetecken för århundrade, bör vara +/-/A!</t>
  </si>
  <si>
    <t>Error in century identifier, should be +/-/A.</t>
  </si>
  <si>
    <t>Virheellinen syntymäaika!</t>
  </si>
  <si>
    <t>Felaktig födelsetid!</t>
  </si>
  <si>
    <t>Error in date of birth.</t>
  </si>
  <si>
    <t>Muotovirhe henkilötunnuksessa!</t>
  </si>
  <si>
    <t>Formfel i personbeteckningen!</t>
  </si>
  <si>
    <t>Error in form of social security code.</t>
  </si>
  <si>
    <t>Virheellinen henkilötunnus!</t>
  </si>
  <si>
    <t>Felaktig personbeteckning!</t>
  </si>
  <si>
    <t>Error in social security code.</t>
  </si>
  <si>
    <t>Ohjelmavirhe henkilötunnuksen tarkistuksessa!</t>
  </si>
  <si>
    <t>Programfel i kontrollen av personbeteckningen!</t>
  </si>
  <si>
    <t>Program error in checking of social security code.</t>
  </si>
  <si>
    <t>Tarkista tunnukset!</t>
  </si>
  <si>
    <t>Kontrollera koder!</t>
  </si>
  <si>
    <t>Check codes!</t>
  </si>
  <si>
    <t>Tarkista nimet!</t>
  </si>
  <si>
    <t>Kontrollera namn!</t>
  </si>
  <si>
    <t>Check names!</t>
  </si>
  <si>
    <t>Tarkistus ei täsmää:</t>
  </si>
  <si>
    <t>Det kontrollerade värdet stämmer inte:</t>
  </si>
  <si>
    <t>Counterchecked figures do not tally:</t>
  </si>
  <si>
    <t>9  SWIFT -tunnus</t>
  </si>
  <si>
    <t>9 SWIFT-kod</t>
  </si>
  <si>
    <t>9 SWIFT code</t>
  </si>
  <si>
    <t>Sallitut arvot:</t>
  </si>
  <si>
    <t>Tillåtna värden:</t>
  </si>
  <si>
    <t>Valid values:</t>
  </si>
  <si>
    <t>Vastapuolitunnuksen tyyppi ei kelpaa!</t>
  </si>
  <si>
    <t>ID-typen för motparten godkänns ej!</t>
  </si>
  <si>
    <t>Type of counterparty identifier not accepted!</t>
  </si>
  <si>
    <t>Vastapuolitunnus ei kelpaa! Pituus: &gt;=8 ja &lt;=11.</t>
  </si>
  <si>
    <t>ID-koden för motparten godkänns ej! Längd bör vara &gt;=8 och &lt;=11.</t>
  </si>
  <si>
    <t xml:space="preserve">Counterparty identifier not accepted! Lenght should be &gt;=8 and &lt;=11. </t>
  </si>
  <si>
    <t>Vastapuolitunnus ei kelpaa! Pituus: &gt;=4 ja &lt;=11.</t>
  </si>
  <si>
    <t>ID-koden för motparten godkänns ej! Längden bör vara &gt;=4 och &lt;=11.</t>
  </si>
  <si>
    <t xml:space="preserve">Counterparty identifier not accepted! Lenght should be &gt;=4 and &lt;=11. </t>
  </si>
  <si>
    <t>Tiedon ajankohdan tarkistus</t>
  </si>
  <si>
    <t xml:space="preserve">Kontroll av rapportperiod </t>
  </si>
  <si>
    <t>Checking of reporting period.</t>
  </si>
  <si>
    <t>Raportointipäivämäärän tarkistus</t>
  </si>
  <si>
    <t>Kontroll av rapportdatum</t>
  </si>
  <si>
    <t>Checking of reporting date.</t>
  </si>
  <si>
    <t>Y-tunnus annetaan ilman tarkistusmerkkiä erottavaa väliviivaa.</t>
  </si>
  <si>
    <t>FO-numret ges utan det bindestreck som avskiljer kontrolldelen.</t>
  </si>
  <si>
    <t>Enter business ID without hyphen separating final control digit.</t>
  </si>
  <si>
    <t>Virheellinen Y-tunnus!</t>
  </si>
  <si>
    <t>Felaktigt FO-nummer</t>
  </si>
  <si>
    <t>Error in business ID!</t>
  </si>
  <si>
    <t xml:space="preserve">Tarkistus käynnissä </t>
  </si>
  <si>
    <t xml:space="preserve">Kontrollerar </t>
  </si>
  <si>
    <t>Checking in progress...</t>
  </si>
  <si>
    <t>Ei löytynyt yhtään talletettavaa raporttia kyseiseltä ajankohdalta!</t>
  </si>
  <si>
    <t>Ingen rapport hittades för rapportperioden!</t>
  </si>
  <si>
    <t>There is nothing to report for the reporting period!</t>
  </si>
  <si>
    <t>Raportin tallennusta ei voida tehdä!</t>
  </si>
  <si>
    <t>Rapporten kan inte sparas!</t>
  </si>
  <si>
    <t>The report cannot be saved!</t>
  </si>
  <si>
    <t>Tarkistus</t>
  </si>
  <si>
    <t>Kontroll</t>
  </si>
  <si>
    <t>Checking</t>
  </si>
  <si>
    <t>FIN-FSA</t>
  </si>
  <si>
    <t>Save report</t>
  </si>
  <si>
    <t>Taulukoiden sarakesäädöt</t>
  </si>
  <si>
    <t xml:space="preserve">Mikäli sarakkeen leveyttä halutaan muuttaa, se voidaan tehdä näppäinyhdistelmillä </t>
  </si>
  <si>
    <t>Vaihto + Ctrl + L   (levennys yhdellä yksiköllä) tai Vaihto + Ctrl + K (kavennus yhdellä</t>
  </si>
  <si>
    <t>yksiköllä). Huom. On tarkoitettu käytettäväksi vain tässä työkirjassa.</t>
  </si>
  <si>
    <t>Taulukkoikkunan jäädytys</t>
  </si>
  <si>
    <t>Taulukkoikkunan jäädytys valittuun soluun voidaan tehdä näppäinyhdistelmällä</t>
  </si>
  <si>
    <t>Vaihto + Ctrl + F. Jäädytyksen purku voidaan tehdä siirtämällä kohdistin A-sarakkeen johonkin</t>
  </si>
  <si>
    <t>soluun ja painamalla Vaihto + Ctrl + F. Huom. tarkoitettu käytettäväksi vain tässä työkirjassa.</t>
  </si>
  <si>
    <t>Kolumninställningar för tabellerna</t>
  </si>
  <si>
    <t>Kolumnbredden kan justeras med tangentkombinationen Shift + Ctrl + L (en enhet</t>
  </si>
  <si>
    <t>bredare) eller Shift + Ctrl + K (en enhet smalare). Märk att kombinationen är avsedd</t>
  </si>
  <si>
    <t>att användas endast i denna arbetsbok.</t>
  </si>
  <si>
    <t>Frysning av tabellfönster</t>
  </si>
  <si>
    <t>Använd tangentkombinationen Skift + Ctrl + F för att frysa ett tabellfönster i en utvald cell.</t>
  </si>
  <si>
    <t xml:space="preserve">Lås upp fönstret genom att ställa markören på en cell i A-kolumnen och trycka på Skift + Ctrl + F. </t>
  </si>
  <si>
    <t>Märk att detta snabbval är avsett att användas endast i denna arbetsbok.</t>
  </si>
  <si>
    <t>Form column settings</t>
  </si>
  <si>
    <t>Column width adjustable using key combination Shift + Ctrl + L (one unit wider) or</t>
  </si>
  <si>
    <t>Shift + Ctrl + K (one unit narrower). The key combination is only available in this</t>
  </si>
  <si>
    <t>workbook.</t>
  </si>
  <si>
    <t>Form freezing</t>
  </si>
  <si>
    <t>Määräykset ja ohjeet:</t>
  </si>
  <si>
    <t>Määräys:</t>
  </si>
  <si>
    <t>Föreskrift:</t>
  </si>
  <si>
    <t>Regulation:</t>
  </si>
  <si>
    <t>Virhearvo</t>
  </si>
  <si>
    <t>Felvärde</t>
  </si>
  <si>
    <t>Error value</t>
  </si>
  <si>
    <t>Föreskrifter och anvisningar:</t>
  </si>
  <si>
    <t>Raportti kiinnitysluottopankkitoiminnasta</t>
  </si>
  <si>
    <t>201, 210</t>
  </si>
  <si>
    <t>Poolit yhteensä</t>
  </si>
  <si>
    <t>Pooli 1</t>
  </si>
  <si>
    <t>Pooli 2</t>
  </si>
  <si>
    <t>Pooli 3</t>
  </si>
  <si>
    <t>Pooli 4</t>
  </si>
  <si>
    <t>Pooli 5</t>
  </si>
  <si>
    <t>Pooli 6</t>
  </si>
  <si>
    <t>Pooli 7</t>
  </si>
  <si>
    <t>Pooli 8</t>
  </si>
  <si>
    <t>Pooli 9</t>
  </si>
  <si>
    <t>Poolin nimi</t>
  </si>
  <si>
    <t>20</t>
  </si>
  <si>
    <t>Katettujen joukkolainojen vakuutena oleva luottokanta</t>
  </si>
  <si>
    <t>Ylivakuuden osuus</t>
  </si>
  <si>
    <t>Ylivakuusprosentti</t>
  </si>
  <si>
    <t>25</t>
  </si>
  <si>
    <t>Katettujen joukkolainojen vakuuksista syntyvien kassavirtojen yhteenlaskettu nykyarvo</t>
  </si>
  <si>
    <t>Katetuista joukkolainoista aiheutuvien maksuvelvoitteiden yhteenlaskettu nykyarvo</t>
  </si>
  <si>
    <t>Ylivakuusprosentti nykyarvoista laskettuna</t>
  </si>
  <si>
    <t>Asuntovakuudelliset luotot</t>
  </si>
  <si>
    <t>Kpl määrä</t>
  </si>
  <si>
    <t>15</t>
  </si>
  <si>
    <t>Liikekiinteistövakuudelliset luotot</t>
  </si>
  <si>
    <t>Liikekiinteistövakuudellisten luottojen osuus</t>
  </si>
  <si>
    <t>30</t>
  </si>
  <si>
    <t>Julkisyhteisöluotot</t>
  </si>
  <si>
    <t>40</t>
  </si>
  <si>
    <t xml:space="preserve">Täytevakuuksien määrä yhteensä euroina </t>
  </si>
  <si>
    <t>Täytevakuuksien määrä yhteensä prosentteina vakuusmassan arvoon lasketuista luotoista (enintään 20%)</t>
  </si>
  <si>
    <t>35</t>
  </si>
  <si>
    <t>45</t>
  </si>
  <si>
    <t>Vakuusmassan arvonmuutokset - KLP 14 § 1</t>
  </si>
  <si>
    <t>Väliluottoja koskevat vaatimukset - KLP 16 § 6</t>
  </si>
  <si>
    <t>Väliluottojen pääoma</t>
  </si>
  <si>
    <t>Maksuvalmiutta koskevat vaatimukset - KLP 17 §</t>
  </si>
  <si>
    <t>50</t>
  </si>
  <si>
    <t>Seuraavan 12 kuukauden aikana maksettavaksi tulevat korkomaksut ja johdannaissopimusten vastapuolille maksettavat maksut</t>
  </si>
  <si>
    <t xml:space="preserve">Rekisterin muutokset </t>
  </si>
  <si>
    <t>60</t>
  </si>
  <si>
    <t>65</t>
  </si>
  <si>
    <t>70</t>
  </si>
  <si>
    <t>Rekisteristä lain 16 § 2 momentin perusteella poistettujen luottojen kappalemäärä edellisen raportoinnin jälkeen</t>
  </si>
  <si>
    <t>75</t>
  </si>
  <si>
    <t>Tietuemuoto6</t>
  </si>
  <si>
    <t>80</t>
  </si>
  <si>
    <t>90</t>
  </si>
  <si>
    <t>k</t>
  </si>
  <si>
    <t>Kommentti</t>
  </si>
  <si>
    <t>T: VARCHAR(250)</t>
  </si>
  <si>
    <t>x</t>
  </si>
  <si>
    <t>Tarkista!</t>
  </si>
  <si>
    <t>X="&lt;=250"</t>
  </si>
  <si>
    <t>Käytetyt lainapoolit</t>
  </si>
  <si>
    <t>Sarakkeessa 20 raportoidaan käytetyn poolin nimi tai tunnus (max 250 merkkiä), joka säilyy samana eri raportointikertojen välillä</t>
  </si>
  <si>
    <t>KP</t>
  </si>
  <si>
    <t>Neljännesvuosittain</t>
  </si>
  <si>
    <t>E23:E31</t>
  </si>
  <si>
    <t>I23:I31</t>
  </si>
  <si>
    <t>H22:H22</t>
  </si>
  <si>
    <t>H23:H31</t>
  </si>
  <si>
    <t>Tietuemuoto1</t>
  </si>
  <si>
    <t>H19:Q19</t>
  </si>
  <si>
    <t xml:space="preserve">Täytevakuutena käytetyt saamiset luottolaitoksilta prosentteina vakuusmassan arvoon lasketuista luotoista (enintään 15 %) </t>
  </si>
  <si>
    <t>15 pankkipäivää</t>
  </si>
  <si>
    <t>-</t>
  </si>
  <si>
    <t>Liikkeeseen laskettujen katettujen joukkolainojen kokonaismäärä</t>
  </si>
  <si>
    <t>Keskimääräinen lainamäärä (keskisaldo)</t>
  </si>
  <si>
    <t>Tilastollisin menetelmin saatu arvio asunto- ja liikekiinteistövakuuksien markkina-arvosta yhteensä</t>
  </si>
  <si>
    <t>Tilastollisin menetelmin saatu arvio asuntovakuuksien markkina-arvosta</t>
  </si>
  <si>
    <t>Tilastollisin menetelmin saatu arvio liikekiinteistövakuuksien markkina-arvosta</t>
  </si>
  <si>
    <t>Pankin omiin järjestelmiin kirjattu asunto- ja liikekiinteistövakuuksien käypä arvo yhteensä</t>
  </si>
  <si>
    <t>Asuntovakuuksien pankin järjestelmiin kirjattu käypä arvo</t>
  </si>
  <si>
    <t>Liikekiinteistövakuuksien pankin järjestelmiin kirjattu käypä arvo</t>
  </si>
  <si>
    <t>Väliluottojen vakuutena olevien luottojen arvo</t>
  </si>
  <si>
    <t>Katettujen joukkolainojen jäljellä oleva keskimääräinen laina-aika pooleittain</t>
  </si>
  <si>
    <t>Kaikkien rekisteriin merkittyjen katettujen joukkolainojen jäljellä oleva keskimääräinen laina-aika</t>
  </si>
  <si>
    <t>Vakuuksina olevien luottojen keskimääräinen laina-aika pooleittain</t>
  </si>
  <si>
    <t>Seuraavan 12 kuukauden aikana saatavat korkotulot ja johdannaissopimusten vastapuolilta saatavat maksut</t>
  </si>
  <si>
    <t>Onko minkä tahansa 12 peräkkäisen kalenterikuukauden korkokassavirtojen erotus positiivinen (ml. johdannaissopimukset) korkostressiskenaario huomioiden (Ei=0, Kyllä=1)</t>
  </si>
  <si>
    <t>Rivillä R 85 merkittyjen luottojen kokonaismäärä suhteessa vakuusmassan arvoon prosenttilukuna</t>
  </si>
  <si>
    <t xml:space="preserve">Rekisteristä lain 14 § 1 momentin perusteella poistettujen luottojen kappalemäärä edellisen raportoinnin jälkeen </t>
  </si>
  <si>
    <t>Rekisteristä lain 14 § 1 momentin perusteella poistettujen luottojen kokonaismäärä edellisen raportoinnin jälkeen</t>
  </si>
  <si>
    <t>Rekisteristä lain 16 § 2 momentin perusteella poistettujen luottojen kokonaismäärä edellisen raportoinnin jälkeen</t>
  </si>
  <si>
    <t>55</t>
  </si>
  <si>
    <t>85</t>
  </si>
  <si>
    <t>H21:Q86</t>
  </si>
  <si>
    <t>E21:E86</t>
  </si>
  <si>
    <t>A21:C86</t>
  </si>
  <si>
    <t>Raportti kiinnitysluottopankkitoiminnasta_EN</t>
  </si>
  <si>
    <t>Regulations and guidelines</t>
  </si>
  <si>
    <t>Kvartalsvis</t>
  </si>
  <si>
    <t>Quarterly</t>
  </si>
  <si>
    <t>Inom 15 bankdagar</t>
  </si>
  <si>
    <t>In 15 business days</t>
  </si>
  <si>
    <t>7/2012</t>
  </si>
  <si>
    <t>Vakuuksia koskevat vaatimukset</t>
  </si>
  <si>
    <t>Vakuusmassan arvoon laskettavien asuntovakuudellisten luottojen keskimääräinen LtV %</t>
  </si>
  <si>
    <t>Keskimääräinen LtV %</t>
  </si>
  <si>
    <t>jos rivin R 45 25 arvo on yli 10 %, johtuuko katetun joukkolainan ehdoista (Ei=0, Kyllä=1)</t>
  </si>
  <si>
    <t>31.12.2012</t>
  </si>
  <si>
    <t>26.7.2012</t>
  </si>
  <si>
    <t>I kolumn 20 rapporteras namn på eller kod för poolen (max. 250 tecken), som ska stå oförändrat från en rapportperiod till följande.</t>
  </si>
  <si>
    <t>Nummer</t>
  </si>
  <si>
    <t>Namn på poolen</t>
  </si>
  <si>
    <t>Pool 1</t>
  </si>
  <si>
    <t>Pool 2</t>
  </si>
  <si>
    <t>Pool 3</t>
  </si>
  <si>
    <t>Pool 4</t>
  </si>
  <si>
    <t>Pool 5</t>
  </si>
  <si>
    <t>Pool 6</t>
  </si>
  <si>
    <t>Pool 7</t>
  </si>
  <si>
    <t>Pool 8</t>
  </si>
  <si>
    <t>Pool 9</t>
  </si>
  <si>
    <t>Rapport över hypoteksbanksverksamhet</t>
  </si>
  <si>
    <t>Lånepooler</t>
  </si>
  <si>
    <t>Pooler sammanlagt</t>
  </si>
  <si>
    <t>Summa emitterade säkerställda obligationer</t>
  </si>
  <si>
    <t>Samlade krediter som ställts som säkerhet för säkerställda obligationer</t>
  </si>
  <si>
    <t>Andel av översäkerhet</t>
  </si>
  <si>
    <t>Översäkerhetsprocent</t>
  </si>
  <si>
    <t>Summa nuvärde på kassaflöden av säkerheter för säkerställda obligationer</t>
  </si>
  <si>
    <t>Summa nuvärde på betalningsförpliktelser orsakade av säkerställda obligationer</t>
  </si>
  <si>
    <t>Översäkerhetsprocent beräknad på nuvärdena</t>
  </si>
  <si>
    <t>Krav för säkerheter</t>
  </si>
  <si>
    <t>Bostadskrediter</t>
  </si>
  <si>
    <t>Genomsnittlig LtV-procent</t>
  </si>
  <si>
    <t>Genomsnittlig LtV-procent för bostadskrediter som ingår i samlade säkerheter</t>
  </si>
  <si>
    <t>Antal</t>
  </si>
  <si>
    <t>Genomsnittligt kreditbelopp (medelsaldo)</t>
  </si>
  <si>
    <t>Affärsfastighetskrediter</t>
  </si>
  <si>
    <t>Genomsnittlig LtV-procent för affärsfastighetskrediter som ingår i samlade säkerheter</t>
  </si>
  <si>
    <t>Andel av affärsfastighetskrediter</t>
  </si>
  <si>
    <t>Offentliga krediter</t>
  </si>
  <si>
    <t>Fyllnadssäkerheter - 15 § i HBL</t>
  </si>
  <si>
    <t>Obligationer och andra skuldförbindelser - 15 § 1 mom. 1 punkten i HBL</t>
  </si>
  <si>
    <t>Proprieborgen som ställts av offentliga samfund eller kreditinstitut - 15 § 1 mom. 2 punkten i HBL</t>
  </si>
  <si>
    <t>Kreditförsäkringar som beviljats av försäkringsbolag - 15 § 1 mom. 3 punkten i HBL</t>
  </si>
  <si>
    <t>Kontanter / inlåning - 15 § 1 mom. 4 punkten i HBL</t>
  </si>
  <si>
    <t>Summa fyllnadssäkerheter i euro</t>
  </si>
  <si>
    <t>Summa fyllnadssäkerheter i procent av krediter som ingår i samlade säkerheter (högst 20 %)</t>
  </si>
  <si>
    <t>Fyllnadssäkerheter bestående av fordringar på kreditinstitut i procent av krediter som ingår i samlade säkerheter (högst 15 %)</t>
  </si>
  <si>
    <t>Värdeförändringar i samlade säkerheter - 14 § 1 mom. i HBL</t>
  </si>
  <si>
    <t>Summa marknadsvärde på säkerheter i bostäder och affärsfastigheter beräknat med statistiska metoder</t>
  </si>
  <si>
    <t>Marknadsvärde på säkerheter i bostäder beräknat med statistiska metoder</t>
  </si>
  <si>
    <t>Marknadsvärde på säkerheter i affärsfastigheter beräknat med statistiska metoder</t>
  </si>
  <si>
    <t>Summa verkligt värde på säkerheter i bostäder och affärsfastigheter registrerat i bankens egna system</t>
  </si>
  <si>
    <t>Verkligt värde på säkerheter i bostäder registrerat i bankens system</t>
  </si>
  <si>
    <t>Verkligt värde på säkerheter i affärsfastigheter registrerat i bankens system</t>
  </si>
  <si>
    <t>Krav för mellankrediter - 16 § 6 mom. i HBL</t>
  </si>
  <si>
    <t>Värde på krediter som ställts som säkerhet för mellankrediter</t>
  </si>
  <si>
    <t>Kapital i mellankrediterna</t>
  </si>
  <si>
    <t>Likviditetskrav - 17 § i HBL</t>
  </si>
  <si>
    <t>Återstående genomsnittlig lånetid för säkerställda obligationer per pool</t>
  </si>
  <si>
    <t>Återstående genomsnittlig lånetid för alla säkerställda obligationer i registret</t>
  </si>
  <si>
    <t>Genomsnittlig lånetid per pool för krediter som ställts som säkerhet</t>
  </si>
  <si>
    <t>Genomsnittlig lånetid för alla krediter i obligationsregistret enligt 17 § 1 mom. HBL</t>
  </si>
  <si>
    <t>Inflytande räntor och inbetalningar från motparter i derivatavtal under följande 12 månader</t>
  </si>
  <si>
    <t>Räntebetalningar och utbetalningar till motparter i derivatavtal under följande 12 månader</t>
  </si>
  <si>
    <t>Är differensen mellan inkommande och utgående räntekassaflöden positiv för vilken period som helst av 12 på varandra följande kalendermånader (inkl. derivatavtal) med beaktande av räntestresscenariet (Nej=0, Ja=1)</t>
  </si>
  <si>
    <t>Förändringar i registret</t>
  </si>
  <si>
    <t>Samlade krediter registrerade enligt 12 § i HBL som inte överhuvudtaget har inräknats i värdet på samlade säkerheter</t>
  </si>
  <si>
    <t>Samlade krediter på rad 85 i procent av värdet på samlade säkerheter</t>
  </si>
  <si>
    <t>Antal krediter som avförts från registret enligt 14 § 1 mom. i HBL efter föregående rapport</t>
  </si>
  <si>
    <t>Samlade krediter som avförts från registret enligt 14 § 1 mom. i HBL efter föregående rapport</t>
  </si>
  <si>
    <t>Antal krediter som avförts från registret enligt 16 § 2 mom. i HBL efter föregående rapport</t>
  </si>
  <si>
    <t>Samlade krediter som avförts från registret enligt 16 § 2 mom. i HBL efter föregående rapport</t>
  </si>
  <si>
    <t>General data:</t>
  </si>
  <si>
    <t>Uppgiftslämnarkategori:</t>
  </si>
  <si>
    <t>Type of reporting institution:</t>
  </si>
  <si>
    <t>Rapportör:</t>
  </si>
  <si>
    <t>Reporting institution:</t>
  </si>
  <si>
    <t>ID-typ:</t>
  </si>
  <si>
    <t>Type of identifier:</t>
  </si>
  <si>
    <t>ID-kod:</t>
  </si>
  <si>
    <t>Identifier:</t>
  </si>
  <si>
    <t>Rapportdatum: (ååååmmdd)</t>
  </si>
  <si>
    <t>Rapportperiod: (ååååmmdd)</t>
  </si>
  <si>
    <t>Reporting period: (yyyymmdd)</t>
  </si>
  <si>
    <t>Funktionskod (1 = första rapport, 2 = korrigering)</t>
  </si>
  <si>
    <t>Function code (1 = new entry,  2 = revised entry)</t>
  </si>
  <si>
    <t>Rapportvaluta:</t>
  </si>
  <si>
    <t>Reporting currency:</t>
  </si>
  <si>
    <t>Till Finansinspektionen</t>
  </si>
  <si>
    <t>To the Financial Supervisory Authority</t>
  </si>
  <si>
    <t>Uppgifterna sänds till:</t>
  </si>
  <si>
    <t>Submit data to:</t>
  </si>
  <si>
    <t>För definitionerna svarar:</t>
  </si>
  <si>
    <t>Authority responsible for specifications:</t>
  </si>
  <si>
    <t>Gäller från:</t>
  </si>
  <si>
    <t>Valid from:</t>
  </si>
  <si>
    <t>Version:</t>
  </si>
  <si>
    <t>A23:A31</t>
  </si>
  <si>
    <t>Vakuusmassan arvoon laskettavien liikekiinteistövakuudellisten luottojen keskimääräinen LtV %</t>
  </si>
  <si>
    <t>24.9.2012</t>
  </si>
  <si>
    <t>KP01</t>
  </si>
  <si>
    <t>KP02</t>
  </si>
  <si>
    <t>LEN(KP01(10,20))&lt;=250</t>
  </si>
  <si>
    <t>X=IF(LEN('KP01'!$I$23)&lt;=250,0,1)</t>
  </si>
  <si>
    <t>X=LEN('KP01'!$I$23)</t>
  </si>
  <si>
    <t>LEN(KP01(20,20))&lt;=250</t>
  </si>
  <si>
    <t>X=IF(LEN('KP01'!$I$24)&lt;=250,0,1)</t>
  </si>
  <si>
    <t>X=LEN('KP01'!$I$24)</t>
  </si>
  <si>
    <t>LEN(KP01(30,20))&lt;=250</t>
  </si>
  <si>
    <t>X=IF(LEN('KP01'!$I$25)&lt;=250,0,1)</t>
  </si>
  <si>
    <t>X=LEN('KP01'!$I$25)</t>
  </si>
  <si>
    <t>LEN(KP01(40,20))&lt;=250</t>
  </si>
  <si>
    <t>X=IF(LEN('KP01'!$I$26)&lt;=250,0,1)</t>
  </si>
  <si>
    <t>X=LEN('KP01'!$I$26)</t>
  </si>
  <si>
    <t>LEN(KP01(50,20))&lt;=250</t>
  </si>
  <si>
    <t>X=IF(LEN('KP01'!$I$27)&lt;=250,0,1)</t>
  </si>
  <si>
    <t>X=LEN('KP01'!$I$27)</t>
  </si>
  <si>
    <t>LEN(KP01(60,20))&lt;=250</t>
  </si>
  <si>
    <t>X=IF(LEN('KP01'!$I$28)&lt;=250,0,1)</t>
  </si>
  <si>
    <t>X=LEN('KP01'!$I$28)</t>
  </si>
  <si>
    <t>LEN(KP01(70,20))&lt;=250</t>
  </si>
  <si>
    <t>X=IF(LEN('KP01'!$I$29)&lt;=250,0,1)</t>
  </si>
  <si>
    <t>X=LEN('KP01'!$I$29)</t>
  </si>
  <si>
    <t>LEN(KP01(80,20))&lt;=250</t>
  </si>
  <si>
    <t>X=IF(LEN('KP01'!$I$30)&lt;=250,0,1)</t>
  </si>
  <si>
    <t>X=LEN('KP01'!$I$30)</t>
  </si>
  <si>
    <t>LEN(KP01(90,20))&lt;=250</t>
  </si>
  <si>
    <t>X=IF(LEN('KP01'!$I$31)&lt;=250,0,1)</t>
  </si>
  <si>
    <t>X=LEN('KP01'!$I$31)</t>
  </si>
  <si>
    <t>Täytevakuudet - KLP 15 §</t>
  </si>
  <si>
    <t>Joukkovelkakirjat ja muut velkasitoumukset - KLP 15 § 1 mom. 1 kohta</t>
  </si>
  <si>
    <t>Julkisyhteisön tai luottolaitoksen antama omavelkainen takaus - KLP 15 § 1 mom. 2 kohta</t>
  </si>
  <si>
    <t>Vakuutusyhtiön antama luottovakuutus - KLP 15 § 1 mom. 3 kohta</t>
  </si>
  <si>
    <t>Käteisvarat / talletus - KLP 15 § 1 mom. 4 kohta</t>
  </si>
  <si>
    <t>KLP 17 § 1 momentin mukaan joukkolainarekisteriin kirjattujen kaikkien luottojen keskimääräinen laina-aika</t>
  </si>
  <si>
    <t>Rekisteriin 12 §:n mukaan merkittyjen niiden luottojen kokonaismäärä, joita ei ole laskettu ollenkaan mukaan vakuusmassan arvoon</t>
  </si>
  <si>
    <t>Om värdet på rad R 45 25 överstiger 10 %, beror detta på villkoren för de säkerställda obligationerna (Nej=0, Ja=1)</t>
  </si>
  <si>
    <t>1000 EUR / %-tiedot kaksi desim. / laina-ajat vuosina yksi desim.</t>
  </si>
  <si>
    <t>1000 EUR / procenttal med två decimaler / lånetider i år med en decimal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</si>
</sst>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General_)"/>
    <numFmt numFmtId="173" formatCode="_-* #,##0\ _M_k_-;\-* #,##0\ _M_k_-;_-* &quot;-&quot;\ _M_k_-;_-@_-"/>
    <numFmt numFmtId="174" formatCode="_-* #,##0.00\ _M_k_-;\-* #,##0.00\ _M_k_-;_-* &quot;-&quot;??\ _M_k_-;_-@_-"/>
    <numFmt numFmtId="175" formatCode="[$-40B]d\.\ mmmm&quot;ta &quot;yyyy"/>
    <numFmt numFmtId="176" formatCode="[=1]0;[=2]0;&quot;VIRHE!&quot;;&quot;VIRHE!&quot;"/>
    <numFmt numFmtId="177" formatCode="&quot;&quot;;&quot;&quot;;&quot;&quot;;&quot;&quot;"/>
    <numFmt numFmtId="178" formatCode="0;0;0;&quot;&quot;"/>
    <numFmt numFmtId="179" formatCode="[&lt;100]&quot;VIRHE!&quot;;[&gt;999]&quot;VIRHE!&quot;;0;&quot;VIRHE!&quot;"/>
    <numFmt numFmtId="180" formatCode="\ @"/>
    <numFmt numFmtId="181" formatCode=";;;"/>
    <numFmt numFmtId="182" formatCode="[=-9999]\-0;\-#,##0.00;#,##0.00"/>
    <numFmt numFmtId="183" formatCode="[=9999]0;\-#,##0.00;#,##0.00"/>
    <numFmt numFmtId="184" formatCode="[&lt;19960101]&quot;VIRHE!&quot;;[&gt;20501231]&quot;VIRHE!&quot;;0;&quot;VIRHE!&quot;"/>
    <numFmt numFmtId="185" formatCode="#,##0.0####"/>
    <numFmt numFmtId="186" formatCode="[&lt;0]&quot;VIRHE!&quot;;[&gt;2]&quot;VIRHE!&quot;;0;&quot;VIRHE!&quot;"/>
    <numFmt numFmtId="187" formatCode="[&lt;1]&quot;VIRHE!&quot;;[&gt;2]&quot;VIRHE!&quot;;0;&quot;VIRHE!&quot;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0.0\ %"/>
    <numFmt numFmtId="198" formatCode="#,##0.0"/>
    <numFmt numFmtId="199" formatCode="0.000"/>
    <numFmt numFmtId="200" formatCode="#,##0.000"/>
    <numFmt numFmtId="201" formatCode="#,##0.0000"/>
    <numFmt numFmtId="202" formatCode="#,##0.00;[Red]\-#,##0.00"/>
    <numFmt numFmtId="203" formatCode="#,##0.00000"/>
    <numFmt numFmtId="204" formatCode="[=0]0;[=1]0;&quot;VIRHE!&quot;;&quot;VIRHE!&quot;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2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3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8" borderId="1" applyNumberFormat="0" applyAlignment="0" applyProtection="0"/>
    <xf numFmtId="0" fontId="59" fillId="0" borderId="6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2" fillId="19" borderId="8" applyNumberFormat="0" applyAlignment="0" applyProtection="0"/>
    <xf numFmtId="9" fontId="0" fillId="0" borderId="0" applyFont="0" applyFill="0" applyBorder="0" applyAlignment="0" applyProtection="0"/>
    <xf numFmtId="202" fontId="1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22" fillId="0" borderId="10" xfId="345" applyFont="1" applyBorder="1" applyAlignment="1">
      <alignment horizontal="center" vertical="center" wrapText="1"/>
      <protection/>
    </xf>
    <xf numFmtId="0" fontId="22" fillId="0" borderId="11" xfId="345" applyFont="1" applyBorder="1" applyAlignment="1">
      <alignment vertical="center" wrapText="1"/>
      <protection/>
    </xf>
    <xf numFmtId="0" fontId="22" fillId="0" borderId="12" xfId="345" applyFont="1" applyBorder="1" applyAlignment="1">
      <alignment vertical="center" wrapText="1"/>
      <protection/>
    </xf>
    <xf numFmtId="0" fontId="22" fillId="0" borderId="13" xfId="345" applyFont="1" applyBorder="1" applyAlignment="1">
      <alignment vertical="center" wrapText="1"/>
      <protection/>
    </xf>
    <xf numFmtId="0" fontId="22" fillId="0" borderId="11" xfId="345" applyFont="1" applyBorder="1" applyAlignment="1">
      <alignment horizontal="center" vertical="center" wrapText="1"/>
      <protection/>
    </xf>
    <xf numFmtId="0" fontId="22" fillId="0" borderId="13" xfId="345" applyFont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345" applyFont="1" applyFill="1" applyAlignment="1" applyProtection="1">
      <alignment vertical="center"/>
      <protection/>
    </xf>
    <xf numFmtId="0" fontId="17" fillId="0" borderId="0" xfId="345" applyFont="1" applyFill="1" applyAlignment="1" applyProtection="1">
      <alignment horizontal="center" vertical="center"/>
      <protection/>
    </xf>
    <xf numFmtId="0" fontId="23" fillId="0" borderId="0" xfId="345" applyFont="1" applyFill="1" applyAlignment="1" applyProtection="1">
      <alignment horizontal="right" vertical="center"/>
      <protection/>
    </xf>
    <xf numFmtId="0" fontId="17" fillId="0" borderId="0" xfId="345" applyFont="1" applyFill="1" applyAlignment="1" applyProtection="1">
      <alignment horizontal="left" vertical="center"/>
      <protection/>
    </xf>
    <xf numFmtId="172" fontId="17" fillId="0" borderId="0" xfId="342" applyNumberFormat="1" applyFont="1" applyFill="1" applyAlignment="1" applyProtection="1">
      <alignment horizontal="left" vertical="center"/>
      <protection/>
    </xf>
    <xf numFmtId="172" fontId="23" fillId="0" borderId="0" xfId="345" applyNumberFormat="1" applyFont="1" applyFill="1" applyAlignment="1" applyProtection="1">
      <alignment horizontal="right" vertical="center"/>
      <protection/>
    </xf>
    <xf numFmtId="172" fontId="17" fillId="0" borderId="0" xfId="345" applyNumberFormat="1" applyFont="1" applyFill="1" applyAlignment="1" applyProtection="1">
      <alignment vertical="center"/>
      <protection/>
    </xf>
    <xf numFmtId="0" fontId="17" fillId="0" borderId="10" xfId="345" applyFont="1" applyFill="1" applyBorder="1" applyAlignment="1" applyProtection="1">
      <alignment horizontal="center" vertical="center"/>
      <protection/>
    </xf>
    <xf numFmtId="0" fontId="22" fillId="0" borderId="0" xfId="345" applyFont="1" applyFill="1" applyAlignment="1" applyProtection="1">
      <alignment vertical="center"/>
      <protection/>
    </xf>
    <xf numFmtId="0" fontId="22" fillId="0" borderId="0" xfId="345" applyFont="1" applyFill="1" applyBorder="1" applyAlignment="1" applyProtection="1">
      <alignment vertical="center"/>
      <protection/>
    </xf>
    <xf numFmtId="0" fontId="17" fillId="0" borderId="0" xfId="345" applyFont="1" applyFill="1" applyProtection="1">
      <alignment/>
      <protection/>
    </xf>
    <xf numFmtId="49" fontId="17" fillId="0" borderId="0" xfId="345" applyNumberFormat="1" applyFont="1" applyFill="1" applyProtection="1">
      <alignment/>
      <protection/>
    </xf>
    <xf numFmtId="178" fontId="17" fillId="24" borderId="17" xfId="361" applyNumberFormat="1" applyFont="1" applyFill="1" applyBorder="1" applyProtection="1">
      <alignment/>
      <protection hidden="1"/>
    </xf>
    <xf numFmtId="0" fontId="24" fillId="24" borderId="18" xfId="361" applyFont="1" applyFill="1" applyBorder="1" applyAlignment="1" applyProtection="1">
      <alignment horizontal="center" vertical="top"/>
      <protection hidden="1"/>
    </xf>
    <xf numFmtId="177" fontId="17" fillId="0" borderId="0" xfId="361" applyNumberFormat="1" applyFont="1" applyFill="1" applyProtection="1">
      <alignment/>
      <protection hidden="1"/>
    </xf>
    <xf numFmtId="0" fontId="17" fillId="0" borderId="0" xfId="361" applyFont="1" applyFill="1" applyProtection="1">
      <alignment/>
      <protection hidden="1"/>
    </xf>
    <xf numFmtId="0" fontId="24" fillId="0" borderId="0" xfId="361" applyFont="1" applyFill="1" applyAlignment="1" applyProtection="1">
      <alignment horizontal="right"/>
      <protection hidden="1"/>
    </xf>
    <xf numFmtId="0" fontId="22" fillId="24" borderId="19" xfId="361" applyNumberFormat="1" applyFont="1" applyFill="1" applyBorder="1" applyAlignment="1" applyProtection="1">
      <alignment horizontal="left"/>
      <protection/>
    </xf>
    <xf numFmtId="178" fontId="17" fillId="24" borderId="0" xfId="361" applyNumberFormat="1" applyFont="1" applyFill="1" applyBorder="1" applyProtection="1">
      <alignment/>
      <protection hidden="1"/>
    </xf>
    <xf numFmtId="0" fontId="24" fillId="24" borderId="20" xfId="361" applyFont="1" applyFill="1" applyBorder="1" applyProtection="1">
      <alignment/>
      <protection hidden="1"/>
    </xf>
    <xf numFmtId="177" fontId="17" fillId="24" borderId="0" xfId="361" applyNumberFormat="1" applyFont="1" applyFill="1" applyBorder="1" applyProtection="1" quotePrefix="1">
      <alignment/>
      <protection hidden="1"/>
    </xf>
    <xf numFmtId="0" fontId="17" fillId="24" borderId="20" xfId="361" applyFont="1" applyFill="1" applyBorder="1" applyProtection="1">
      <alignment/>
      <protection hidden="1"/>
    </xf>
    <xf numFmtId="177" fontId="17" fillId="24" borderId="0" xfId="361" applyNumberFormat="1" applyFont="1" applyFill="1" applyBorder="1" applyProtection="1">
      <alignment/>
      <protection hidden="1"/>
    </xf>
    <xf numFmtId="0" fontId="17" fillId="24" borderId="0" xfId="361" applyFont="1" applyFill="1" applyBorder="1" applyProtection="1">
      <alignment/>
      <protection hidden="1"/>
    </xf>
    <xf numFmtId="0" fontId="17" fillId="24" borderId="21" xfId="361" applyFont="1" applyFill="1" applyBorder="1" applyProtection="1">
      <alignment/>
      <protection hidden="1"/>
    </xf>
    <xf numFmtId="0" fontId="17" fillId="0" borderId="0" xfId="361" applyFont="1" applyProtection="1">
      <alignment/>
      <protection/>
    </xf>
    <xf numFmtId="0" fontId="24" fillId="0" borderId="0" xfId="361" applyFont="1" applyFill="1" applyProtection="1">
      <alignment/>
      <protection hidden="1"/>
    </xf>
    <xf numFmtId="181" fontId="17" fillId="0" borderId="0" xfId="361" applyNumberFormat="1" applyFont="1" applyFill="1" applyProtection="1">
      <alignment/>
      <protection hidden="1"/>
    </xf>
    <xf numFmtId="181" fontId="26" fillId="0" borderId="0" xfId="345" applyNumberFormat="1" applyFont="1" applyFill="1" applyAlignment="1" applyProtection="1">
      <alignment vertical="center"/>
      <protection/>
    </xf>
    <xf numFmtId="181" fontId="17" fillId="0" borderId="0" xfId="361" applyNumberFormat="1" applyFont="1" applyFill="1" applyProtection="1" quotePrefix="1">
      <alignment/>
      <protection hidden="1"/>
    </xf>
    <xf numFmtId="177" fontId="17" fillId="0" borderId="0" xfId="361" applyNumberFormat="1" applyFont="1" applyProtection="1">
      <alignment/>
      <protection hidden="1"/>
    </xf>
    <xf numFmtId="181" fontId="25" fillId="0" borderId="0" xfId="361" applyNumberFormat="1" applyFont="1" applyFill="1" applyProtection="1" quotePrefix="1">
      <alignment/>
      <protection hidden="1"/>
    </xf>
    <xf numFmtId="0" fontId="17" fillId="0" borderId="10" xfId="361" applyFont="1" applyFill="1" applyBorder="1" applyProtection="1">
      <alignment/>
      <protection hidden="1"/>
    </xf>
    <xf numFmtId="0" fontId="22" fillId="0" borderId="0" xfId="361" applyNumberFormat="1" applyFont="1" applyFill="1" applyProtection="1">
      <alignment/>
      <protection/>
    </xf>
    <xf numFmtId="0" fontId="17" fillId="0" borderId="0" xfId="361" applyNumberFormat="1" applyFont="1" applyFill="1" applyProtection="1">
      <alignment/>
      <protection/>
    </xf>
    <xf numFmtId="0" fontId="20" fillId="24" borderId="0" xfId="353" applyFont="1" applyFill="1" applyProtection="1">
      <alignment/>
      <protection hidden="1"/>
    </xf>
    <xf numFmtId="0" fontId="0" fillId="24" borderId="0" xfId="353" applyFont="1" applyFill="1">
      <alignment/>
      <protection/>
    </xf>
    <xf numFmtId="0" fontId="0" fillId="0" borderId="0" xfId="353" applyFont="1">
      <alignment/>
      <protection/>
    </xf>
    <xf numFmtId="0" fontId="18" fillId="24" borderId="0" xfId="353" applyFont="1" applyFill="1">
      <alignment/>
      <protection/>
    </xf>
    <xf numFmtId="0" fontId="27" fillId="24" borderId="0" xfId="353" applyFont="1" applyFill="1">
      <alignment/>
      <protection/>
    </xf>
    <xf numFmtId="0" fontId="27" fillId="24" borderId="0" xfId="353" applyFont="1" applyFill="1" applyBorder="1" applyProtection="1">
      <alignment/>
      <protection hidden="1"/>
    </xf>
    <xf numFmtId="0" fontId="0" fillId="24" borderId="0" xfId="353" applyFont="1" applyFill="1" applyBorder="1">
      <alignment/>
      <protection/>
    </xf>
    <xf numFmtId="0" fontId="17" fillId="24" borderId="0" xfId="353" applyFont="1" applyFill="1">
      <alignment/>
      <protection/>
    </xf>
    <xf numFmtId="0" fontId="17" fillId="24" borderId="0" xfId="353" applyFont="1" applyFill="1" applyBorder="1">
      <alignment/>
      <protection/>
    </xf>
    <xf numFmtId="0" fontId="22" fillId="24" borderId="0" xfId="353" applyFont="1" applyFill="1" applyBorder="1" applyProtection="1">
      <alignment/>
      <protection hidden="1"/>
    </xf>
    <xf numFmtId="0" fontId="22" fillId="24" borderId="0" xfId="353" applyFont="1" applyFill="1">
      <alignment/>
      <protection/>
    </xf>
    <xf numFmtId="172" fontId="28" fillId="0" borderId="0" xfId="343" applyNumberFormat="1" applyFont="1" applyFill="1" applyAlignment="1" applyProtection="1">
      <alignment horizontal="left" vertical="center"/>
      <protection/>
    </xf>
    <xf numFmtId="0" fontId="17" fillId="0" borderId="0" xfId="346" applyFont="1" applyProtection="1">
      <alignment/>
      <protection/>
    </xf>
    <xf numFmtId="3" fontId="65" fillId="4" borderId="10" xfId="352" applyNumberFormat="1" applyFont="1" applyFill="1" applyBorder="1" applyAlignment="1" applyProtection="1">
      <alignment horizontal="right" vertical="center"/>
      <protection locked="0"/>
    </xf>
    <xf numFmtId="0" fontId="0" fillId="0" borderId="0" xfId="359">
      <alignment/>
      <protection/>
    </xf>
    <xf numFmtId="0" fontId="0" fillId="0" borderId="0" xfId="346">
      <alignment/>
      <protection/>
    </xf>
    <xf numFmtId="0" fontId="0" fillId="0" borderId="0" xfId="359" applyAlignment="1" quotePrefix="1">
      <alignment horizontal="left"/>
      <protection/>
    </xf>
    <xf numFmtId="0" fontId="0" fillId="0" borderId="0" xfId="359" applyAlignment="1">
      <alignment horizontal="left"/>
      <protection/>
    </xf>
    <xf numFmtId="0" fontId="0" fillId="0" borderId="0" xfId="359" applyFont="1">
      <alignment/>
      <protection/>
    </xf>
    <xf numFmtId="0" fontId="29" fillId="0" borderId="0" xfId="359" applyFont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26" fillId="0" borderId="0" xfId="345" applyFont="1" applyFill="1" applyProtection="1">
      <alignment/>
      <protection/>
    </xf>
    <xf numFmtId="0" fontId="26" fillId="0" borderId="0" xfId="345" applyFont="1" applyFill="1" applyAlignment="1" applyProtection="1">
      <alignment vertical="center"/>
      <protection/>
    </xf>
    <xf numFmtId="0" fontId="21" fillId="0" borderId="0" xfId="345" applyFont="1" applyFill="1" applyAlignment="1" applyProtection="1">
      <alignment vertical="center"/>
      <protection/>
    </xf>
    <xf numFmtId="0" fontId="26" fillId="0" borderId="0" xfId="345" applyFont="1" applyFill="1" applyAlignment="1" applyProtection="1">
      <alignment horizontal="center" vertical="center"/>
      <protection/>
    </xf>
    <xf numFmtId="3" fontId="26" fillId="4" borderId="10" xfId="345" applyNumberFormat="1" applyFont="1" applyFill="1" applyBorder="1" applyAlignment="1" applyProtection="1">
      <alignment horizontal="right" vertical="center"/>
      <protection locked="0"/>
    </xf>
    <xf numFmtId="3" fontId="26" fillId="25" borderId="10" xfId="345" applyNumberFormat="1" applyFont="1" applyFill="1" applyBorder="1" applyAlignment="1" applyProtection="1">
      <alignment horizontal="right" vertical="center"/>
      <protection/>
    </xf>
    <xf numFmtId="0" fontId="63" fillId="0" borderId="0" xfId="0" applyFont="1" applyAlignment="1">
      <alignment horizontal="left" vertical="top"/>
    </xf>
    <xf numFmtId="0" fontId="30" fillId="0" borderId="0" xfId="355" applyFont="1" applyBorder="1" applyAlignment="1">
      <alignment horizontal="left" vertical="top"/>
      <protection/>
    </xf>
    <xf numFmtId="0" fontId="30" fillId="0" borderId="0" xfId="355" applyFont="1" applyAlignment="1">
      <alignment/>
      <protection/>
    </xf>
    <xf numFmtId="0" fontId="0" fillId="0" borderId="0" xfId="360" applyFont="1" applyAlignment="1">
      <alignment/>
      <protection/>
    </xf>
    <xf numFmtId="0" fontId="4" fillId="0" borderId="0" xfId="356" applyFont="1" applyBorder="1" applyAlignment="1">
      <alignment vertical="top"/>
      <protection/>
    </xf>
    <xf numFmtId="0" fontId="0" fillId="0" borderId="0" xfId="356" applyFont="1" applyAlignment="1">
      <alignment/>
      <protection/>
    </xf>
    <xf numFmtId="0" fontId="0" fillId="0" borderId="0" xfId="357" applyFont="1" applyAlignment="1">
      <alignment horizontal="left" vertical="top"/>
      <protection/>
    </xf>
    <xf numFmtId="0" fontId="30" fillId="0" borderId="0" xfId="357" applyFont="1" applyAlignment="1">
      <alignment vertical="top"/>
      <protection/>
    </xf>
    <xf numFmtId="0" fontId="0" fillId="0" borderId="0" xfId="357" applyFont="1" applyAlignment="1">
      <alignment/>
      <protection/>
    </xf>
    <xf numFmtId="0" fontId="4" fillId="0" borderId="0" xfId="358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/>
      <protection locked="0"/>
    </xf>
    <xf numFmtId="0" fontId="19" fillId="24" borderId="22" xfId="361" applyNumberFormat="1" applyFont="1" applyFill="1" applyBorder="1" applyAlignment="1" applyProtection="1">
      <alignment horizontal="left" vertical="center" wrapText="1"/>
      <protection hidden="1"/>
    </xf>
    <xf numFmtId="0" fontId="17" fillId="24" borderId="19" xfId="361" applyFont="1" applyFill="1" applyBorder="1" applyAlignment="1" applyProtection="1">
      <alignment horizontal="left" vertical="center"/>
      <protection hidden="1"/>
    </xf>
    <xf numFmtId="0" fontId="27" fillId="24" borderId="19" xfId="361" applyFont="1" applyFill="1" applyBorder="1" applyAlignment="1" applyProtection="1">
      <alignment horizontal="left" vertical="center"/>
      <protection hidden="1"/>
    </xf>
    <xf numFmtId="0" fontId="22" fillId="24" borderId="19" xfId="361" applyFont="1" applyFill="1" applyBorder="1" applyAlignment="1" applyProtection="1">
      <alignment horizontal="left" vertical="center"/>
      <protection hidden="1"/>
    </xf>
    <xf numFmtId="0" fontId="17" fillId="24" borderId="19" xfId="361" applyFont="1" applyFill="1" applyBorder="1" applyAlignment="1" applyProtection="1">
      <alignment horizontal="left" vertical="center"/>
      <protection/>
    </xf>
    <xf numFmtId="0" fontId="17" fillId="24" borderId="23" xfId="361" applyFont="1" applyFill="1" applyBorder="1" applyAlignment="1" applyProtection="1">
      <alignment horizontal="left" vertical="center"/>
      <protection/>
    </xf>
    <xf numFmtId="0" fontId="17" fillId="24" borderId="23" xfId="361" applyFont="1" applyFill="1" applyBorder="1" applyAlignment="1" applyProtection="1">
      <alignment horizontal="left" vertical="center"/>
      <protection hidden="1"/>
    </xf>
    <xf numFmtId="0" fontId="17" fillId="0" borderId="0" xfId="361" applyFont="1" applyAlignment="1" applyProtection="1">
      <alignment horizontal="left" vertical="center"/>
      <protection/>
    </xf>
    <xf numFmtId="0" fontId="17" fillId="0" borderId="0" xfId="361" applyFont="1" applyFill="1" applyAlignment="1" applyProtection="1">
      <alignment horizontal="left" vertical="center" wrapText="1"/>
      <protection hidden="1"/>
    </xf>
    <xf numFmtId="0" fontId="17" fillId="0" borderId="0" xfId="361" applyFont="1" applyFill="1" applyAlignment="1" applyProtection="1">
      <alignment horizontal="left" vertical="center"/>
      <protection hidden="1"/>
    </xf>
    <xf numFmtId="0" fontId="17" fillId="0" borderId="0" xfId="361" applyFont="1" applyAlignment="1" applyProtection="1">
      <alignment horizontal="left" vertical="center"/>
      <protection hidden="1"/>
    </xf>
    <xf numFmtId="0" fontId="17" fillId="24" borderId="19" xfId="361" applyFont="1" applyFill="1" applyBorder="1" applyAlignment="1" applyProtection="1">
      <alignment horizontal="left" vertical="center" indent="4"/>
      <protection hidden="1"/>
    </xf>
    <xf numFmtId="179" fontId="17" fillId="24" borderId="10" xfId="361" applyNumberFormat="1" applyFont="1" applyFill="1" applyBorder="1" applyAlignment="1" applyProtection="1">
      <alignment horizontal="center" vertical="center"/>
      <protection/>
    </xf>
    <xf numFmtId="179" fontId="17" fillId="24" borderId="0" xfId="361" applyNumberFormat="1" applyFont="1" applyFill="1" applyBorder="1" applyAlignment="1" applyProtection="1">
      <alignment horizontal="center" vertical="center"/>
      <protection/>
    </xf>
    <xf numFmtId="187" fontId="17" fillId="24" borderId="10" xfId="361" applyNumberFormat="1" applyFont="1" applyFill="1" applyBorder="1" applyAlignment="1" applyProtection="1">
      <alignment horizontal="center" vertical="center"/>
      <protection/>
    </xf>
    <xf numFmtId="49" fontId="17" fillId="24" borderId="10" xfId="361" applyNumberFormat="1" applyFont="1" applyFill="1" applyBorder="1" applyAlignment="1" applyProtection="1">
      <alignment horizontal="center" vertical="center"/>
      <protection/>
    </xf>
    <xf numFmtId="184" fontId="17" fillId="4" borderId="10" xfId="361" applyNumberFormat="1" applyFont="1" applyFill="1" applyBorder="1" applyAlignment="1" applyProtection="1">
      <alignment horizontal="center" vertical="center"/>
      <protection locked="0"/>
    </xf>
    <xf numFmtId="176" fontId="17" fillId="4" borderId="10" xfId="361" applyNumberFormat="1" applyFont="1" applyFill="1" applyBorder="1" applyAlignment="1" applyProtection="1">
      <alignment horizontal="center" vertical="center"/>
      <protection locked="0"/>
    </xf>
    <xf numFmtId="0" fontId="17" fillId="24" borderId="10" xfId="361" applyFont="1" applyFill="1" applyBorder="1" applyAlignment="1" applyProtection="1">
      <alignment horizontal="center" vertical="center"/>
      <protection hidden="1"/>
    </xf>
    <xf numFmtId="0" fontId="17" fillId="24" borderId="24" xfId="361" applyFont="1" applyFill="1" applyBorder="1" applyAlignment="1" applyProtection="1">
      <alignment horizontal="center" vertical="center"/>
      <protection hidden="1"/>
    </xf>
    <xf numFmtId="0" fontId="17" fillId="24" borderId="0" xfId="361" applyFont="1" applyFill="1" applyBorder="1" applyAlignment="1" applyProtection="1">
      <alignment horizontal="center" vertical="center"/>
      <protection hidden="1"/>
    </xf>
    <xf numFmtId="49" fontId="17" fillId="4" borderId="10" xfId="361" applyNumberFormat="1" applyFont="1" applyFill="1" applyBorder="1" applyAlignment="1" applyProtection="1">
      <alignment horizontal="left" vertical="center"/>
      <protection locked="0"/>
    </xf>
    <xf numFmtId="49" fontId="6" fillId="4" borderId="10" xfId="142" applyNumberFormat="1" applyFill="1" applyBorder="1" applyAlignment="1" applyProtection="1">
      <alignment horizontal="left" vertical="center"/>
      <protection locked="0"/>
    </xf>
    <xf numFmtId="49" fontId="17" fillId="24" borderId="0" xfId="361" applyNumberFormat="1" applyFont="1" applyFill="1" applyBorder="1" applyAlignment="1" applyProtection="1">
      <alignment horizontal="center" vertical="center"/>
      <protection locked="0"/>
    </xf>
    <xf numFmtId="176" fontId="17" fillId="24" borderId="0" xfId="361" applyNumberFormat="1" applyFont="1" applyFill="1" applyBorder="1" applyAlignment="1" applyProtection="1">
      <alignment horizontal="center" vertical="center"/>
      <protection/>
    </xf>
    <xf numFmtId="0" fontId="17" fillId="24" borderId="24" xfId="361" applyFont="1" applyFill="1" applyBorder="1" applyAlignment="1" applyProtection="1">
      <alignment horizontal="left" vertical="center"/>
      <protection hidden="1"/>
    </xf>
    <xf numFmtId="0" fontId="17" fillId="0" borderId="0" xfId="361" applyNumberFormat="1" applyFont="1" applyFill="1" applyAlignment="1" applyProtection="1">
      <alignment horizontal="left" vertical="center"/>
      <protection hidden="1"/>
    </xf>
    <xf numFmtId="0" fontId="17" fillId="0" borderId="0" xfId="361" applyNumberFormat="1" applyFont="1" applyFill="1" applyAlignment="1" applyProtection="1" quotePrefix="1">
      <alignment horizontal="left" vertical="center"/>
      <protection hidden="1"/>
    </xf>
    <xf numFmtId="0" fontId="0" fillId="0" borderId="0" xfId="0" applyFont="1" applyAlignment="1">
      <alignment/>
    </xf>
    <xf numFmtId="0" fontId="32" fillId="0" borderId="0" xfId="345" applyFont="1" applyFill="1" applyAlignment="1" applyProtection="1">
      <alignment vertical="center"/>
      <protection/>
    </xf>
    <xf numFmtId="0" fontId="34" fillId="0" borderId="0" xfId="345" applyFont="1" applyFill="1" applyAlignment="1" applyProtection="1">
      <alignment vertical="center"/>
      <protection/>
    </xf>
    <xf numFmtId="0" fontId="26" fillId="0" borderId="0" xfId="345" applyFont="1" applyFill="1" applyAlignment="1" applyProtection="1">
      <alignment horizontal="left" vertical="center"/>
      <protection/>
    </xf>
    <xf numFmtId="4" fontId="21" fillId="0" borderId="0" xfId="345" applyNumberFormat="1" applyFont="1" applyFill="1" applyAlignment="1" applyProtection="1">
      <alignment vertical="center"/>
      <protection/>
    </xf>
    <xf numFmtId="0" fontId="21" fillId="0" borderId="0" xfId="345" applyFont="1" applyFill="1" applyBorder="1" applyAlignment="1" applyProtection="1">
      <alignment horizontal="center" vertical="center"/>
      <protection/>
    </xf>
    <xf numFmtId="0" fontId="17" fillId="25" borderId="10" xfId="345" applyFont="1" applyFill="1" applyBorder="1" applyAlignment="1" applyProtection="1">
      <alignment horizontal="center" vertical="center"/>
      <protection/>
    </xf>
    <xf numFmtId="0" fontId="17" fillId="25" borderId="0" xfId="362" applyFont="1" applyFill="1" applyAlignment="1" applyProtection="1">
      <alignment horizontal="left"/>
      <protection/>
    </xf>
    <xf numFmtId="49" fontId="65" fillId="25" borderId="10" xfId="345" applyNumberFormat="1" applyFont="1" applyFill="1" applyBorder="1" applyAlignment="1" applyProtection="1">
      <alignment horizontal="center" vertical="center"/>
      <protection/>
    </xf>
    <xf numFmtId="0" fontId="17" fillId="25" borderId="10" xfId="362" applyFont="1" applyFill="1" applyBorder="1" applyAlignment="1" applyProtection="1" quotePrefix="1">
      <alignment horizontal="center" vertical="center"/>
      <protection/>
    </xf>
    <xf numFmtId="49" fontId="17" fillId="25" borderId="10" xfId="362" applyNumberFormat="1" applyFont="1" applyFill="1" applyBorder="1" applyAlignment="1" applyProtection="1">
      <alignment horizontal="center" vertical="center"/>
      <protection/>
    </xf>
    <xf numFmtId="0" fontId="17" fillId="25" borderId="10" xfId="362" applyFont="1" applyFill="1" applyBorder="1" applyAlignment="1" applyProtection="1">
      <alignment horizontal="center" vertical="center"/>
      <protection/>
    </xf>
    <xf numFmtId="3" fontId="26" fillId="23" borderId="10" xfId="345" applyNumberFormat="1" applyFont="1" applyFill="1" applyBorder="1" applyAlignment="1" applyProtection="1">
      <alignment horizontal="right" vertical="center"/>
      <protection locked="0"/>
    </xf>
    <xf numFmtId="49" fontId="49" fillId="6" borderId="10" xfId="354" applyNumberFormat="1" applyFont="1" applyFill="1" applyBorder="1" applyAlignment="1" applyProtection="1">
      <alignment horizontal="center" vertical="center"/>
      <protection/>
    </xf>
    <xf numFmtId="49" fontId="65" fillId="25" borderId="0" xfId="345" applyNumberFormat="1" applyFont="1" applyFill="1" applyBorder="1" applyAlignment="1" applyProtection="1">
      <alignment horizontal="center" vertical="center"/>
      <protection/>
    </xf>
    <xf numFmtId="0" fontId="17" fillId="25" borderId="0" xfId="362" applyFont="1" applyFill="1" applyBorder="1" applyAlignment="1" applyProtection="1" quotePrefix="1">
      <alignment horizontal="center" vertical="center"/>
      <protection/>
    </xf>
    <xf numFmtId="0" fontId="17" fillId="25" borderId="0" xfId="0" applyFont="1" applyFill="1" applyAlignment="1" applyProtection="1">
      <alignment horizontal="left" vertical="center" indent="2"/>
      <protection/>
    </xf>
    <xf numFmtId="0" fontId="6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7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65" fillId="25" borderId="0" xfId="0" applyFont="1" applyFill="1" applyAlignment="1" applyProtection="1">
      <alignment vertical="center"/>
      <protection/>
    </xf>
    <xf numFmtId="4" fontId="26" fillId="25" borderId="10" xfId="345" applyNumberFormat="1" applyFont="1" applyFill="1" applyBorder="1" applyAlignment="1" applyProtection="1">
      <alignment horizontal="right" vertical="center"/>
      <protection/>
    </xf>
    <xf numFmtId="0" fontId="65" fillId="25" borderId="0" xfId="0" applyFont="1" applyFill="1" applyAlignment="1" applyProtection="1">
      <alignment horizontal="left" vertical="center"/>
      <protection/>
    </xf>
    <xf numFmtId="0" fontId="65" fillId="25" borderId="0" xfId="0" applyFont="1" applyFill="1" applyAlignment="1" applyProtection="1">
      <alignment horizontal="left" vertical="center" indent="2"/>
      <protection/>
    </xf>
    <xf numFmtId="4" fontId="26" fillId="4" borderId="10" xfId="345" applyNumberFormat="1" applyFont="1" applyFill="1" applyBorder="1" applyAlignment="1" applyProtection="1">
      <alignment horizontal="right" vertical="center"/>
      <protection locked="0"/>
    </xf>
    <xf numFmtId="4" fontId="26" fillId="25" borderId="10" xfId="365" applyNumberFormat="1" applyFont="1" applyFill="1" applyBorder="1" applyAlignment="1" applyProtection="1">
      <alignment horizontal="right" vertical="center"/>
      <protection/>
    </xf>
    <xf numFmtId="0" fontId="33" fillId="0" borderId="0" xfId="345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0" xfId="345" applyFont="1" applyFill="1" applyAlignment="1" applyProtection="1">
      <alignment vertical="center"/>
      <protection/>
    </xf>
    <xf numFmtId="0" fontId="35" fillId="0" borderId="0" xfId="345" applyFont="1" applyFill="1" applyProtection="1">
      <alignment/>
      <protection/>
    </xf>
    <xf numFmtId="0" fontId="0" fillId="0" borderId="0" xfId="359" applyFont="1" applyAlignment="1">
      <alignment horizontal="left"/>
      <protection/>
    </xf>
    <xf numFmtId="0" fontId="17" fillId="0" borderId="0" xfId="0" applyFont="1" applyAlignment="1" applyProtection="1">
      <alignment vertical="center"/>
      <protection/>
    </xf>
    <xf numFmtId="0" fontId="17" fillId="25" borderId="25" xfId="0" applyFont="1" applyFill="1" applyBorder="1" applyAlignment="1" applyProtection="1" quotePrefix="1">
      <alignment horizontal="center"/>
      <protection/>
    </xf>
    <xf numFmtId="0" fontId="17" fillId="25" borderId="10" xfId="0" applyFont="1" applyFill="1" applyBorder="1" applyAlignment="1" applyProtection="1" quotePrefix="1">
      <alignment horizontal="center" vertical="center" wrapText="1"/>
      <protection/>
    </xf>
    <xf numFmtId="0" fontId="65" fillId="0" borderId="0" xfId="0" applyFont="1" applyAlignment="1">
      <alignment/>
    </xf>
    <xf numFmtId="0" fontId="65" fillId="25" borderId="0" xfId="0" applyFont="1" applyFill="1" applyAlignment="1">
      <alignment horizontal="left" vertical="center"/>
    </xf>
    <xf numFmtId="0" fontId="26" fillId="0" borderId="0" xfId="345" applyFont="1" applyFill="1" applyAlignment="1" applyProtection="1">
      <alignment horizontal="left" vertical="center" wrapText="1"/>
      <protection/>
    </xf>
    <xf numFmtId="0" fontId="65" fillId="25" borderId="0" xfId="0" applyFont="1" applyFill="1" applyAlignment="1" applyProtection="1">
      <alignment horizontal="left" vertical="center" wrapText="1"/>
      <protection/>
    </xf>
    <xf numFmtId="0" fontId="68" fillId="25" borderId="0" xfId="0" applyFont="1" applyFill="1" applyAlignment="1" applyProtection="1">
      <alignment horizontal="left" vertical="center"/>
      <protection/>
    </xf>
    <xf numFmtId="0" fontId="65" fillId="25" borderId="0" xfId="345" applyFont="1" applyFill="1" applyAlignment="1" applyProtection="1">
      <alignment horizontal="left" vertical="center"/>
      <protection/>
    </xf>
    <xf numFmtId="0" fontId="21" fillId="0" borderId="0" xfId="345" applyFont="1" applyFill="1" applyAlignment="1" applyProtection="1">
      <alignment horizontal="left" vertical="center"/>
      <protection/>
    </xf>
    <xf numFmtId="0" fontId="26" fillId="0" borderId="0" xfId="345" applyFont="1" applyFill="1" applyAlignment="1" applyProtection="1">
      <alignment horizontal="left" vertical="center" indent="2"/>
      <protection/>
    </xf>
    <xf numFmtId="49" fontId="0" fillId="25" borderId="10" xfId="0" applyNumberFormat="1" applyFill="1" applyBorder="1" applyAlignment="1" applyProtection="1">
      <alignment horizontal="center"/>
      <protection/>
    </xf>
    <xf numFmtId="49" fontId="0" fillId="25" borderId="10" xfId="0" applyNumberFormat="1" applyFill="1" applyBorder="1" applyAlignment="1" applyProtection="1" quotePrefix="1">
      <alignment horizontal="center"/>
      <protection/>
    </xf>
    <xf numFmtId="49" fontId="26" fillId="4" borderId="10" xfId="345" applyNumberFormat="1" applyFont="1" applyFill="1" applyBorder="1" applyAlignment="1" applyProtection="1" quotePrefix="1">
      <alignment horizontal="left" vertical="center" wrapText="1"/>
      <protection locked="0"/>
    </xf>
    <xf numFmtId="3" fontId="26" fillId="0" borderId="10" xfId="345" applyNumberFormat="1" applyFont="1" applyFill="1" applyBorder="1" applyAlignment="1" applyProtection="1">
      <alignment horizontal="center" vertical="center"/>
      <protection/>
    </xf>
    <xf numFmtId="49" fontId="26" fillId="23" borderId="10" xfId="345" applyNumberFormat="1" applyFont="1" applyFill="1" applyBorder="1" applyAlignment="1" applyProtection="1" quotePrefix="1">
      <alignment horizontal="left" vertical="center" wrapText="1"/>
      <protection locked="0"/>
    </xf>
    <xf numFmtId="0" fontId="26" fillId="0" borderId="0" xfId="345" applyFont="1" applyFill="1" applyAlignment="1" applyProtection="1" quotePrefix="1">
      <alignment vertical="center"/>
      <protection/>
    </xf>
    <xf numFmtId="49" fontId="26" fillId="4" borderId="10" xfId="345" applyNumberFormat="1" applyFont="1" applyFill="1" applyBorder="1" applyAlignment="1" applyProtection="1">
      <alignment horizontal="left" vertical="center" wrapText="1"/>
      <protection locked="0"/>
    </xf>
    <xf numFmtId="49" fontId="17" fillId="25" borderId="10" xfId="345" applyNumberFormat="1" applyFont="1" applyFill="1" applyBorder="1" applyAlignment="1" applyProtection="1">
      <alignment horizontal="center" vertical="center"/>
      <protection/>
    </xf>
    <xf numFmtId="49" fontId="17" fillId="0" borderId="10" xfId="345" applyNumberFormat="1" applyFont="1" applyFill="1" applyBorder="1" applyAlignment="1" applyProtection="1">
      <alignment horizontal="center" vertical="center"/>
      <protection/>
    </xf>
    <xf numFmtId="0" fontId="17" fillId="25" borderId="0" xfId="0" applyFont="1" applyFill="1" applyAlignment="1" applyProtection="1">
      <alignment horizontal="left" vertical="center"/>
      <protection/>
    </xf>
    <xf numFmtId="0" fontId="17" fillId="25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65" fillId="25" borderId="0" xfId="0" applyFont="1" applyFill="1" applyAlignment="1" applyProtection="1">
      <alignment horizontal="left" vertical="center" indent="4"/>
      <protection/>
    </xf>
    <xf numFmtId="0" fontId="68" fillId="25" borderId="0" xfId="0" applyFont="1" applyFill="1" applyAlignment="1">
      <alignment horizontal="left" vertical="center"/>
    </xf>
    <xf numFmtId="0" fontId="22" fillId="25" borderId="0" xfId="0" applyFont="1" applyFill="1" applyAlignment="1" applyProtection="1">
      <alignment horizontal="left" vertical="center"/>
      <protection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0" fillId="0" borderId="0" xfId="344" applyAlignment="1">
      <alignment horizontal="left" vertical="top"/>
      <protection/>
    </xf>
    <xf numFmtId="0" fontId="0" fillId="0" borderId="0" xfId="344" applyFont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360" applyAlignment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7" fillId="0" borderId="0" xfId="345" applyFont="1" applyFill="1" applyAlignment="1" applyProtection="1" quotePrefix="1">
      <alignment vertical="center"/>
      <protection/>
    </xf>
    <xf numFmtId="0" fontId="21" fillId="0" borderId="0" xfId="345" applyFont="1" applyFill="1" applyAlignment="1" applyProtection="1">
      <alignment horizontal="left"/>
      <protection/>
    </xf>
    <xf numFmtId="14" fontId="17" fillId="0" borderId="10" xfId="345" applyNumberFormat="1" applyFont="1" applyFill="1" applyBorder="1" applyAlignment="1" applyProtection="1" quotePrefix="1">
      <alignment horizontal="center" vertical="center"/>
      <protection/>
    </xf>
    <xf numFmtId="0" fontId="64" fillId="0" borderId="0" xfId="0" applyFont="1" applyAlignment="1">
      <alignment horizontal="left" vertical="top"/>
    </xf>
    <xf numFmtId="196" fontId="49" fillId="6" borderId="10" xfId="354" applyNumberFormat="1" applyFont="1" applyFill="1" applyBorder="1" applyAlignment="1" applyProtection="1">
      <alignment horizontal="center" vertical="center"/>
      <protection/>
    </xf>
    <xf numFmtId="196" fontId="26" fillId="4" borderId="10" xfId="345" applyNumberFormat="1" applyFont="1" applyFill="1" applyBorder="1" applyAlignment="1" applyProtection="1">
      <alignment horizontal="right" vertical="center"/>
      <protection locked="0"/>
    </xf>
    <xf numFmtId="196" fontId="26" fillId="23" borderId="10" xfId="345" applyNumberFormat="1" applyFont="1" applyFill="1" applyBorder="1" applyAlignment="1" applyProtection="1">
      <alignment horizontal="right" vertical="center"/>
      <protection locked="0"/>
    </xf>
    <xf numFmtId="204" fontId="26" fillId="4" borderId="10" xfId="345" applyNumberFormat="1" applyFont="1" applyFill="1" applyBorder="1" applyAlignment="1" applyProtection="1">
      <alignment horizontal="right" vertical="center"/>
      <protection locked="0"/>
    </xf>
    <xf numFmtId="4" fontId="21" fillId="0" borderId="0" xfId="345" applyNumberFormat="1" applyFont="1" applyFill="1" applyAlignment="1" applyProtection="1">
      <alignment vertical="center" wrapText="1"/>
      <protection/>
    </xf>
    <xf numFmtId="0" fontId="0" fillId="0" borderId="0" xfId="346" applyAlignment="1" applyProtection="1">
      <alignment vertical="center" wrapText="1"/>
      <protection/>
    </xf>
    <xf numFmtId="0" fontId="33" fillId="0" borderId="26" xfId="345" applyFont="1" applyFill="1" applyBorder="1" applyAlignment="1" applyProtection="1">
      <alignment horizontal="center" vertical="center"/>
      <protection/>
    </xf>
    <xf numFmtId="0" fontId="33" fillId="0" borderId="27" xfId="345" applyFont="1" applyFill="1" applyBorder="1" applyAlignment="1" applyProtection="1">
      <alignment horizontal="center" vertical="center"/>
      <protection/>
    </xf>
    <xf numFmtId="0" fontId="33" fillId="0" borderId="28" xfId="345" applyFont="1" applyFill="1" applyBorder="1" applyAlignment="1" applyProtection="1">
      <alignment horizontal="center" vertical="center"/>
      <protection/>
    </xf>
    <xf numFmtId="0" fontId="33" fillId="0" borderId="22" xfId="345" applyFont="1" applyFill="1" applyBorder="1" applyAlignment="1" applyProtection="1">
      <alignment horizontal="center" vertical="center"/>
      <protection/>
    </xf>
    <xf numFmtId="0" fontId="33" fillId="0" borderId="18" xfId="345" applyFont="1" applyFill="1" applyBorder="1" applyAlignment="1" applyProtection="1">
      <alignment horizontal="center" vertical="center"/>
      <protection/>
    </xf>
    <xf numFmtId="0" fontId="33" fillId="0" borderId="19" xfId="345" applyFont="1" applyFill="1" applyBorder="1" applyAlignment="1" applyProtection="1">
      <alignment horizontal="center" vertical="center"/>
      <protection/>
    </xf>
    <xf numFmtId="0" fontId="33" fillId="0" borderId="20" xfId="345" applyFont="1" applyFill="1" applyBorder="1" applyAlignment="1" applyProtection="1">
      <alignment horizontal="center" vertical="center"/>
      <protection/>
    </xf>
    <xf numFmtId="0" fontId="33" fillId="0" borderId="23" xfId="345" applyFont="1" applyFill="1" applyBorder="1" applyAlignment="1" applyProtection="1">
      <alignment horizontal="center" vertical="center"/>
      <protection/>
    </xf>
    <xf numFmtId="0" fontId="33" fillId="0" borderId="21" xfId="345" applyFont="1" applyFill="1" applyBorder="1" applyAlignment="1" applyProtection="1">
      <alignment horizontal="center" vertical="center"/>
      <protection/>
    </xf>
    <xf numFmtId="4" fontId="21" fillId="0" borderId="0" xfId="345" applyNumberFormat="1" applyFont="1" applyFill="1" applyAlignment="1" applyProtection="1">
      <alignment horizontal="left" vertical="center" wrapText="1"/>
      <protection/>
    </xf>
    <xf numFmtId="0" fontId="0" fillId="0" borderId="0" xfId="346" applyAlignment="1" applyProtection="1">
      <alignment horizontal="left" vertical="center" wrapText="1"/>
      <protection/>
    </xf>
    <xf numFmtId="0" fontId="21" fillId="0" borderId="0" xfId="345" applyFont="1" applyFill="1" applyAlignment="1" applyProtection="1">
      <alignment horizontal="left" vertical="center" wrapText="1"/>
      <protection/>
    </xf>
  </cellXfs>
  <cellStyles count="3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öljde hyperlänken" xfId="48"/>
    <cellStyle name="Följde hyperlänken 10" xfId="49"/>
    <cellStyle name="Följde hyperlänken 11" xfId="50"/>
    <cellStyle name="Följde hyperlänken 12" xfId="51"/>
    <cellStyle name="Följde hyperlänken 13" xfId="52"/>
    <cellStyle name="Följde hyperlänken 14" xfId="53"/>
    <cellStyle name="Följde hyperlänken 15" xfId="54"/>
    <cellStyle name="Följde hyperlänken 16" xfId="55"/>
    <cellStyle name="Följde hyperlänken 17" xfId="56"/>
    <cellStyle name="Följde hyperlänken 18" xfId="57"/>
    <cellStyle name="Följde hyperlänken 19" xfId="58"/>
    <cellStyle name="Följde hyperlänken 2" xfId="59"/>
    <cellStyle name="Följde hyperlänken 20" xfId="60"/>
    <cellStyle name="Följde hyperlänken 21" xfId="61"/>
    <cellStyle name="Följde hyperlänken 22" xfId="62"/>
    <cellStyle name="Följde hyperlänken 23" xfId="63"/>
    <cellStyle name="Följde hyperlänken 24" xfId="64"/>
    <cellStyle name="Följde hyperlänken 25" xfId="65"/>
    <cellStyle name="Följde hyperlänken 26" xfId="66"/>
    <cellStyle name="Följde hyperlänken 27" xfId="67"/>
    <cellStyle name="Följde hyperlänken 28" xfId="68"/>
    <cellStyle name="Följde hyperlänken 29" xfId="69"/>
    <cellStyle name="Följde hyperlänken 3" xfId="70"/>
    <cellStyle name="Följde hyperlänken 30" xfId="71"/>
    <cellStyle name="Följde hyperlänken 31" xfId="72"/>
    <cellStyle name="Följde hyperlänken 32" xfId="73"/>
    <cellStyle name="Följde hyperlänken 33" xfId="74"/>
    <cellStyle name="Följde hyperlänken 34" xfId="75"/>
    <cellStyle name="Följde hyperlänken 35" xfId="76"/>
    <cellStyle name="Följde hyperlänken 36" xfId="77"/>
    <cellStyle name="Följde hyperlänken 37" xfId="78"/>
    <cellStyle name="Följde hyperlänken 38" xfId="79"/>
    <cellStyle name="Följde hyperlänken 39" xfId="80"/>
    <cellStyle name="Följde hyperlänken 4" xfId="81"/>
    <cellStyle name="Följde hyperlänken 40" xfId="82"/>
    <cellStyle name="Följde hyperlänken 41" xfId="83"/>
    <cellStyle name="Följde hyperlänken 42" xfId="84"/>
    <cellStyle name="Följde hyperlänken 43" xfId="85"/>
    <cellStyle name="Följde hyperlänken 44" xfId="86"/>
    <cellStyle name="Följde hyperlänken 45" xfId="87"/>
    <cellStyle name="Följde hyperlänken 46" xfId="88"/>
    <cellStyle name="Följde hyperlänken 47" xfId="89"/>
    <cellStyle name="Följde hyperlänken 48" xfId="90"/>
    <cellStyle name="Följde hyperlänken 49" xfId="91"/>
    <cellStyle name="Följde hyperlänken 5" xfId="92"/>
    <cellStyle name="Följde hyperlänken 50" xfId="93"/>
    <cellStyle name="Följde hyperlänken 51" xfId="94"/>
    <cellStyle name="Följde hyperlänken 52" xfId="95"/>
    <cellStyle name="Följde hyperlänken 53" xfId="96"/>
    <cellStyle name="Följde hyperlänken 54" xfId="97"/>
    <cellStyle name="Följde hyperlänken 55" xfId="98"/>
    <cellStyle name="Följde hyperlänken 56" xfId="99"/>
    <cellStyle name="Följde hyperlänken 57" xfId="100"/>
    <cellStyle name="Följde hyperlänken 58" xfId="101"/>
    <cellStyle name="Följde hyperlänken 59" xfId="102"/>
    <cellStyle name="Följde hyperlänken 6" xfId="103"/>
    <cellStyle name="Följde hyperlänken 60" xfId="104"/>
    <cellStyle name="Följde hyperlänken 61" xfId="105"/>
    <cellStyle name="Följde hyperlänken 62" xfId="106"/>
    <cellStyle name="Följde hyperlänken 63" xfId="107"/>
    <cellStyle name="Följde hyperlänken 64" xfId="108"/>
    <cellStyle name="Följde hyperlänken 65" xfId="109"/>
    <cellStyle name="Följde hyperlänken 66" xfId="110"/>
    <cellStyle name="Följde hyperlänken 67" xfId="111"/>
    <cellStyle name="Följde hyperlänken 68" xfId="112"/>
    <cellStyle name="Följde hyperlänken 69" xfId="113"/>
    <cellStyle name="Följde hyperlänken 7" xfId="114"/>
    <cellStyle name="Följde hyperlänken 70" xfId="115"/>
    <cellStyle name="Följde hyperlänken 71" xfId="116"/>
    <cellStyle name="Följde hyperlänken 72" xfId="117"/>
    <cellStyle name="Följde hyperlänken 73" xfId="118"/>
    <cellStyle name="Följde hyperlänken 74" xfId="119"/>
    <cellStyle name="Följde hyperlänken 75" xfId="120"/>
    <cellStyle name="Följde hyperlänken 76" xfId="121"/>
    <cellStyle name="Följde hyperlänken 77" xfId="122"/>
    <cellStyle name="Följde hyperlänken 78" xfId="123"/>
    <cellStyle name="Följde hyperlänken 79" xfId="124"/>
    <cellStyle name="Följde hyperlänken 8" xfId="125"/>
    <cellStyle name="Följde hyperlänken 80" xfId="126"/>
    <cellStyle name="Följde hyperlänken 81" xfId="127"/>
    <cellStyle name="Följde hyperlänken 82" xfId="128"/>
    <cellStyle name="Följde hyperlänken 83" xfId="129"/>
    <cellStyle name="Följde hyperlänken 84" xfId="130"/>
    <cellStyle name="Följde hyperlänken 85" xfId="131"/>
    <cellStyle name="Följde hyperlänken 86" xfId="132"/>
    <cellStyle name="Följde hyperlänken 87" xfId="133"/>
    <cellStyle name="Följde hyperlänken 88" xfId="134"/>
    <cellStyle name="Följde hyperlänken 89" xfId="135"/>
    <cellStyle name="Följde hyperlänken 9" xfId="136"/>
    <cellStyle name="Good" xfId="137"/>
    <cellStyle name="Heading 1" xfId="138"/>
    <cellStyle name="Heading 2" xfId="139"/>
    <cellStyle name="Heading 3" xfId="140"/>
    <cellStyle name="Heading 4" xfId="141"/>
    <cellStyle name="Hyperlink" xfId="142"/>
    <cellStyle name="Hyperlink 2" xfId="143"/>
    <cellStyle name="Hyperlänk" xfId="144"/>
    <cellStyle name="Hyperlänk 10" xfId="145"/>
    <cellStyle name="Hyperlänk 11" xfId="146"/>
    <cellStyle name="Hyperlänk 12" xfId="147"/>
    <cellStyle name="Hyperlänk 13" xfId="148"/>
    <cellStyle name="Hyperlänk 14" xfId="149"/>
    <cellStyle name="Hyperlänk 15" xfId="150"/>
    <cellStyle name="Hyperlänk 16" xfId="151"/>
    <cellStyle name="Hyperlänk 17" xfId="152"/>
    <cellStyle name="Hyperlänk 18" xfId="153"/>
    <cellStyle name="Hyperlänk 19" xfId="154"/>
    <cellStyle name="Hyperlänk 2" xfId="155"/>
    <cellStyle name="Hyperlänk 20" xfId="156"/>
    <cellStyle name="Hyperlänk 21" xfId="157"/>
    <cellStyle name="Hyperlänk 22" xfId="158"/>
    <cellStyle name="Hyperlänk 23" xfId="159"/>
    <cellStyle name="Hyperlänk 24" xfId="160"/>
    <cellStyle name="Hyperlänk 25" xfId="161"/>
    <cellStyle name="Hyperlänk 26" xfId="162"/>
    <cellStyle name="Hyperlänk 27" xfId="163"/>
    <cellStyle name="Hyperlänk 28" xfId="164"/>
    <cellStyle name="Hyperlänk 29" xfId="165"/>
    <cellStyle name="Hyperlänk 3" xfId="166"/>
    <cellStyle name="Hyperlänk 30" xfId="167"/>
    <cellStyle name="Hyperlänk 31" xfId="168"/>
    <cellStyle name="Hyperlänk 32" xfId="169"/>
    <cellStyle name="Hyperlänk 33" xfId="170"/>
    <cellStyle name="Hyperlänk 34" xfId="171"/>
    <cellStyle name="Hyperlänk 35" xfId="172"/>
    <cellStyle name="Hyperlänk 36" xfId="173"/>
    <cellStyle name="Hyperlänk 37" xfId="174"/>
    <cellStyle name="Hyperlänk 38" xfId="175"/>
    <cellStyle name="Hyperlänk 39" xfId="176"/>
    <cellStyle name="Hyperlänk 4" xfId="177"/>
    <cellStyle name="Hyperlänk 40" xfId="178"/>
    <cellStyle name="Hyperlänk 41" xfId="179"/>
    <cellStyle name="Hyperlänk 42" xfId="180"/>
    <cellStyle name="Hyperlänk 43" xfId="181"/>
    <cellStyle name="Hyperlänk 44" xfId="182"/>
    <cellStyle name="Hyperlänk 45" xfId="183"/>
    <cellStyle name="Hyperlänk 46" xfId="184"/>
    <cellStyle name="Hyperlänk 47" xfId="185"/>
    <cellStyle name="Hyperlänk 48" xfId="186"/>
    <cellStyle name="Hyperlänk 49" xfId="187"/>
    <cellStyle name="Hyperlänk 5" xfId="188"/>
    <cellStyle name="Hyperlänk 50" xfId="189"/>
    <cellStyle name="Hyperlänk 51" xfId="190"/>
    <cellStyle name="Hyperlänk 52" xfId="191"/>
    <cellStyle name="Hyperlänk 53" xfId="192"/>
    <cellStyle name="Hyperlänk 54" xfId="193"/>
    <cellStyle name="Hyperlänk 55" xfId="194"/>
    <cellStyle name="Hyperlänk 56" xfId="195"/>
    <cellStyle name="Hyperlänk 57" xfId="196"/>
    <cellStyle name="Hyperlänk 58" xfId="197"/>
    <cellStyle name="Hyperlänk 59" xfId="198"/>
    <cellStyle name="Hyperlänk 6" xfId="199"/>
    <cellStyle name="Hyperlänk 60" xfId="200"/>
    <cellStyle name="Hyperlänk 61" xfId="201"/>
    <cellStyle name="Hyperlänk 62" xfId="202"/>
    <cellStyle name="Hyperlänk 63" xfId="203"/>
    <cellStyle name="Hyperlänk 64" xfId="204"/>
    <cellStyle name="Hyperlänk 65" xfId="205"/>
    <cellStyle name="Hyperlänk 66" xfId="206"/>
    <cellStyle name="Hyperlänk 67" xfId="207"/>
    <cellStyle name="Hyperlänk 68" xfId="208"/>
    <cellStyle name="Hyperlänk 69" xfId="209"/>
    <cellStyle name="Hyperlänk 7" xfId="210"/>
    <cellStyle name="Hyperlänk 70" xfId="211"/>
    <cellStyle name="Hyperlänk 71" xfId="212"/>
    <cellStyle name="Hyperlänk 72" xfId="213"/>
    <cellStyle name="Hyperlänk 73" xfId="214"/>
    <cellStyle name="Hyperlänk 74" xfId="215"/>
    <cellStyle name="Hyperlänk 75" xfId="216"/>
    <cellStyle name="Hyperlänk 76" xfId="217"/>
    <cellStyle name="Hyperlänk 77" xfId="218"/>
    <cellStyle name="Hyperlänk 78" xfId="219"/>
    <cellStyle name="Hyperlänk 79" xfId="220"/>
    <cellStyle name="Hyperlänk 8" xfId="221"/>
    <cellStyle name="Hyperlänk 80" xfId="222"/>
    <cellStyle name="Hyperlänk 81" xfId="223"/>
    <cellStyle name="Hyperlänk 82" xfId="224"/>
    <cellStyle name="Hyperlänk 83" xfId="225"/>
    <cellStyle name="Hyperlänk 84" xfId="226"/>
    <cellStyle name="Hyperlänk 85" xfId="227"/>
    <cellStyle name="Hyperlänk 86" xfId="228"/>
    <cellStyle name="Hyperlänk 87" xfId="229"/>
    <cellStyle name="Hyperlänk 88" xfId="230"/>
    <cellStyle name="Hyperlänk 89" xfId="231"/>
    <cellStyle name="Hyperlänk 9" xfId="232"/>
    <cellStyle name="Input" xfId="233"/>
    <cellStyle name="Linked Cell" xfId="234"/>
    <cellStyle name="Milliers [0]_3A_NumeratorReport_Option1_040611" xfId="235"/>
    <cellStyle name="Milliers_3A_NumeratorReport_Option1_040611" xfId="236"/>
    <cellStyle name="Monétaire [0]_3A_NumeratorReport_Option1_040611" xfId="237"/>
    <cellStyle name="Monétaire_3A_NumeratorReport_Option1_040611" xfId="238"/>
    <cellStyle name="Neutral" xfId="239"/>
    <cellStyle name="Normaali 10" xfId="240"/>
    <cellStyle name="Normaali 100" xfId="241"/>
    <cellStyle name="Normaali 101" xfId="242"/>
    <cellStyle name="Normaali 102" xfId="243"/>
    <cellStyle name="Normaali 103" xfId="244"/>
    <cellStyle name="Normaali 11" xfId="245"/>
    <cellStyle name="Normaali 12" xfId="246"/>
    <cellStyle name="Normaali 13" xfId="247"/>
    <cellStyle name="Normaali 14" xfId="248"/>
    <cellStyle name="Normaali 15" xfId="249"/>
    <cellStyle name="Normaali 16" xfId="250"/>
    <cellStyle name="Normaali 17" xfId="251"/>
    <cellStyle name="Normaali 18" xfId="252"/>
    <cellStyle name="Normaali 19" xfId="253"/>
    <cellStyle name="Normaali 2" xfId="254"/>
    <cellStyle name="Normaali 20" xfId="255"/>
    <cellStyle name="Normaali 21" xfId="256"/>
    <cellStyle name="Normaali 22" xfId="257"/>
    <cellStyle name="Normaali 23" xfId="258"/>
    <cellStyle name="Normaali 24" xfId="259"/>
    <cellStyle name="Normaali 25" xfId="260"/>
    <cellStyle name="Normaali 26" xfId="261"/>
    <cellStyle name="Normaali 27" xfId="262"/>
    <cellStyle name="Normaali 28" xfId="263"/>
    <cellStyle name="Normaali 29" xfId="264"/>
    <cellStyle name="Normaali 3" xfId="265"/>
    <cellStyle name="Normaali 30" xfId="266"/>
    <cellStyle name="Normaali 31" xfId="267"/>
    <cellStyle name="Normaali 32" xfId="268"/>
    <cellStyle name="Normaali 33" xfId="269"/>
    <cellStyle name="Normaali 34" xfId="270"/>
    <cellStyle name="Normaali 35" xfId="271"/>
    <cellStyle name="Normaali 36" xfId="272"/>
    <cellStyle name="Normaali 37" xfId="273"/>
    <cellStyle name="Normaali 38" xfId="274"/>
    <cellStyle name="Normaali 39" xfId="275"/>
    <cellStyle name="Normaali 4" xfId="276"/>
    <cellStyle name="Normaali 40" xfId="277"/>
    <cellStyle name="Normaali 41" xfId="278"/>
    <cellStyle name="Normaali 42" xfId="279"/>
    <cellStyle name="Normaali 43" xfId="280"/>
    <cellStyle name="Normaali 44" xfId="281"/>
    <cellStyle name="Normaali 45" xfId="282"/>
    <cellStyle name="Normaali 46" xfId="283"/>
    <cellStyle name="Normaali 47" xfId="284"/>
    <cellStyle name="Normaali 48" xfId="285"/>
    <cellStyle name="Normaali 49" xfId="286"/>
    <cellStyle name="Normaali 5" xfId="287"/>
    <cellStyle name="Normaali 50" xfId="288"/>
    <cellStyle name="Normaali 51" xfId="289"/>
    <cellStyle name="Normaali 52" xfId="290"/>
    <cellStyle name="Normaali 53" xfId="291"/>
    <cellStyle name="Normaali 54" xfId="292"/>
    <cellStyle name="Normaali 55" xfId="293"/>
    <cellStyle name="Normaali 56" xfId="294"/>
    <cellStyle name="Normaali 57" xfId="295"/>
    <cellStyle name="Normaali 58" xfId="296"/>
    <cellStyle name="Normaali 59" xfId="297"/>
    <cellStyle name="Normaali 6" xfId="298"/>
    <cellStyle name="Normaali 60" xfId="299"/>
    <cellStyle name="Normaali 61" xfId="300"/>
    <cellStyle name="Normaali 62" xfId="301"/>
    <cellStyle name="Normaali 63" xfId="302"/>
    <cellStyle name="Normaali 64" xfId="303"/>
    <cellStyle name="Normaali 65" xfId="304"/>
    <cellStyle name="Normaali 66" xfId="305"/>
    <cellStyle name="Normaali 67" xfId="306"/>
    <cellStyle name="Normaali 68" xfId="307"/>
    <cellStyle name="Normaali 69" xfId="308"/>
    <cellStyle name="Normaali 7" xfId="309"/>
    <cellStyle name="Normaali 70" xfId="310"/>
    <cellStyle name="Normaali 71" xfId="311"/>
    <cellStyle name="Normaali 72" xfId="312"/>
    <cellStyle name="Normaali 73" xfId="313"/>
    <cellStyle name="Normaali 74" xfId="314"/>
    <cellStyle name="Normaali 75" xfId="315"/>
    <cellStyle name="Normaali 76" xfId="316"/>
    <cellStyle name="Normaali 77" xfId="317"/>
    <cellStyle name="Normaali 78" xfId="318"/>
    <cellStyle name="Normaali 79" xfId="319"/>
    <cellStyle name="Normaali 8" xfId="320"/>
    <cellStyle name="Normaali 80" xfId="321"/>
    <cellStyle name="Normaali 81" xfId="322"/>
    <cellStyle name="Normaali 82" xfId="323"/>
    <cellStyle name="Normaali 83" xfId="324"/>
    <cellStyle name="Normaali 84" xfId="325"/>
    <cellStyle name="Normaali 85" xfId="326"/>
    <cellStyle name="Normaali 86" xfId="327"/>
    <cellStyle name="Normaali 87" xfId="328"/>
    <cellStyle name="Normaali 88" xfId="329"/>
    <cellStyle name="Normaali 89" xfId="330"/>
    <cellStyle name="Normaali 9" xfId="331"/>
    <cellStyle name="Normaali 90" xfId="332"/>
    <cellStyle name="Normaali 91" xfId="333"/>
    <cellStyle name="Normaali 92" xfId="334"/>
    <cellStyle name="Normaali 93" xfId="335"/>
    <cellStyle name="Normaali 94" xfId="336"/>
    <cellStyle name="Normaali 95" xfId="337"/>
    <cellStyle name="Normaali 96" xfId="338"/>
    <cellStyle name="Normaali 97" xfId="339"/>
    <cellStyle name="Normaali 98" xfId="340"/>
    <cellStyle name="Normaali 99" xfId="341"/>
    <cellStyle name="Normaali_A_L1_s" xfId="342"/>
    <cellStyle name="Normaali_A_L1_s 3" xfId="343"/>
    <cellStyle name="Normal 10" xfId="344"/>
    <cellStyle name="Normal 2" xfId="345"/>
    <cellStyle name="Normal 2 2" xfId="346"/>
    <cellStyle name="Normal 2 3" xfId="347"/>
    <cellStyle name="Normal 2 4" xfId="348"/>
    <cellStyle name="Normal 2 5" xfId="349"/>
    <cellStyle name="Normal 2 6" xfId="350"/>
    <cellStyle name="Normal 2 7" xfId="351"/>
    <cellStyle name="Normal 2 8" xfId="352"/>
    <cellStyle name="Normal 2 8 2" xfId="353"/>
    <cellStyle name="Normal 3" xfId="354"/>
    <cellStyle name="Normal 4" xfId="355"/>
    <cellStyle name="Normal 5" xfId="356"/>
    <cellStyle name="Normal 6" xfId="357"/>
    <cellStyle name="Normal 7" xfId="358"/>
    <cellStyle name="Normal 8" xfId="359"/>
    <cellStyle name="Normal 9" xfId="360"/>
    <cellStyle name="Normal_RahkaIIDemo" xfId="361"/>
    <cellStyle name="Normal_Sheet1" xfId="362"/>
    <cellStyle name="Note" xfId="363"/>
    <cellStyle name="Output" xfId="364"/>
    <cellStyle name="Percent" xfId="365"/>
    <cellStyle name="Pilkku_liite 15" xfId="366"/>
    <cellStyle name="Title" xfId="367"/>
    <cellStyle name="Total" xfId="368"/>
    <cellStyle name="Warning Text" xfId="3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DAA2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3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9.00390625" style="65" customWidth="1"/>
    <col min="2" max="2" width="17.421875" style="65" customWidth="1"/>
    <col min="3" max="16384" width="9.00390625" style="65" customWidth="1"/>
  </cols>
  <sheetData>
    <row r="1" spans="1:12" ht="11.25" hidden="1">
      <c r="A1" s="65" t="s">
        <v>126</v>
      </c>
      <c r="B1" s="65" t="s">
        <v>23</v>
      </c>
      <c r="C1" s="65" t="s">
        <v>37</v>
      </c>
      <c r="D1" s="65" t="s">
        <v>18</v>
      </c>
      <c r="E1" s="65" t="s">
        <v>19</v>
      </c>
      <c r="F1" s="65" t="s">
        <v>26</v>
      </c>
      <c r="G1" s="65" t="s">
        <v>27</v>
      </c>
      <c r="H1" s="65" t="s">
        <v>56</v>
      </c>
      <c r="I1" s="65" t="s">
        <v>147</v>
      </c>
      <c r="J1" s="65" t="s">
        <v>188</v>
      </c>
      <c r="K1" s="65" t="s">
        <v>189</v>
      </c>
      <c r="L1" s="65" t="s">
        <v>190</v>
      </c>
    </row>
    <row r="2" spans="1:12" ht="11.25" hidden="1">
      <c r="A2" s="65" t="s">
        <v>191</v>
      </c>
      <c r="B2" s="65" t="str">
        <f>Systeemitunnus</f>
        <v>KP</v>
      </c>
      <c r="C2" s="65">
        <f>Tiedonantajataso</f>
        <v>201</v>
      </c>
      <c r="D2" s="65">
        <f>YksilointitunnuksenTyyppi</f>
        <v>1</v>
      </c>
      <c r="E2" s="65" t="str">
        <f>Yksilointitunnus</f>
        <v>1234567</v>
      </c>
      <c r="F2" s="65">
        <f>Raportointipvm</f>
        <v>20120924</v>
      </c>
      <c r="G2" s="65">
        <f>Tiedonajankohta</f>
        <v>0</v>
      </c>
      <c r="H2" s="65" t="s">
        <v>192</v>
      </c>
      <c r="I2" s="65">
        <f>IF(RaportoijanNimi="","",RaportoijanNimi)</f>
      </c>
      <c r="J2" s="65">
        <f>IF(RaportoijanPuhelin="","",RaportoijanPuhelin)</f>
      </c>
      <c r="K2" s="65">
        <f>IF(RaportoijanSPostiOsoite="","",RaportoijanSPostiOsoite)</f>
      </c>
      <c r="L2" s="65" t="str">
        <f>sp_Version</f>
        <v>1.0.1</v>
      </c>
    </row>
    <row r="3" ht="11.25">
      <c r="A3" s="66" t="s">
        <v>193</v>
      </c>
    </row>
  </sheetData>
  <sheetProtection password="F0A6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/>
  <dimension ref="A1:F1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1.00390625" style="0" bestFit="1" customWidth="1"/>
    <col min="2" max="2" width="11.8515625" style="154" customWidth="1"/>
    <col min="3" max="3" width="19.00390625" style="0" bestFit="1" customWidth="1"/>
  </cols>
  <sheetData>
    <row r="1" spans="1:3" ht="12.75">
      <c r="A1" t="s">
        <v>23</v>
      </c>
      <c r="B1" s="153" t="s">
        <v>474</v>
      </c>
      <c r="C1" t="s">
        <v>21</v>
      </c>
    </row>
    <row r="2" spans="1:3" ht="12.75">
      <c r="A2" t="s">
        <v>37</v>
      </c>
      <c r="B2" s="154">
        <f>Tiedonantajataso</f>
        <v>201</v>
      </c>
      <c r="C2" t="s">
        <v>24</v>
      </c>
    </row>
    <row r="3" spans="1:3" ht="12.75">
      <c r="A3" t="s">
        <v>18</v>
      </c>
      <c r="B3" s="154">
        <f>YksilointitunnuksenTyyppi</f>
        <v>1</v>
      </c>
      <c r="C3" t="s">
        <v>22</v>
      </c>
    </row>
    <row r="4" spans="1:3" ht="12.75">
      <c r="A4" t="s">
        <v>19</v>
      </c>
      <c r="B4" s="154" t="str">
        <f>Yksilointitunnus</f>
        <v>1234567</v>
      </c>
      <c r="C4" t="s">
        <v>127</v>
      </c>
    </row>
    <row r="5" spans="1:3" ht="12.75">
      <c r="A5" t="s">
        <v>26</v>
      </c>
      <c r="B5" s="154">
        <f>Raportointipvm</f>
        <v>20120924</v>
      </c>
      <c r="C5" t="s">
        <v>25</v>
      </c>
    </row>
    <row r="6" spans="1:3" ht="12.75">
      <c r="A6" t="s">
        <v>27</v>
      </c>
      <c r="B6" s="154">
        <f>Tiedonajankohta</f>
        <v>0</v>
      </c>
      <c r="C6" t="s">
        <v>25</v>
      </c>
    </row>
    <row r="7" spans="1:3" ht="12.75">
      <c r="A7" t="s">
        <v>28</v>
      </c>
      <c r="B7" s="154">
        <v>90</v>
      </c>
      <c r="C7" t="s">
        <v>21</v>
      </c>
    </row>
    <row r="8" spans="1:3" ht="12.75">
      <c r="A8" t="s">
        <v>29</v>
      </c>
      <c r="B8" s="154">
        <f>Tapahtumakoodi</f>
        <v>1</v>
      </c>
      <c r="C8" t="s">
        <v>22</v>
      </c>
    </row>
    <row r="9" spans="1:3" ht="12.75">
      <c r="A9" t="s">
        <v>38</v>
      </c>
      <c r="C9" t="s">
        <v>24</v>
      </c>
    </row>
    <row r="10" spans="1:3" ht="12.75">
      <c r="A10" t="s">
        <v>39</v>
      </c>
      <c r="C10" t="s">
        <v>21</v>
      </c>
    </row>
    <row r="11" spans="1:3" ht="12.75">
      <c r="A11" t="s">
        <v>128</v>
      </c>
      <c r="C11" t="s">
        <v>22</v>
      </c>
    </row>
    <row r="12" spans="1:3" ht="12.75">
      <c r="A12" t="s">
        <v>40</v>
      </c>
      <c r="C12" t="s">
        <v>21</v>
      </c>
    </row>
    <row r="13" spans="1:3" ht="12.75">
      <c r="A13" t="s">
        <v>56</v>
      </c>
      <c r="C13" t="s">
        <v>30</v>
      </c>
    </row>
    <row r="14" spans="1:6" ht="12.75">
      <c r="A14" s="125" t="s">
        <v>467</v>
      </c>
      <c r="C14" s="125" t="s">
        <v>468</v>
      </c>
      <c r="D14" t="s">
        <v>469</v>
      </c>
      <c r="E14" s="125" t="s">
        <v>466</v>
      </c>
      <c r="F14">
        <v>1</v>
      </c>
    </row>
    <row r="15" spans="1:3" ht="12.75">
      <c r="A15" t="s">
        <v>31</v>
      </c>
      <c r="B15" s="155" t="s">
        <v>51</v>
      </c>
      <c r="C15" t="s">
        <v>24</v>
      </c>
    </row>
    <row r="16" ht="12.75"/>
  </sheetData>
  <sheetProtection password="F0A6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C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2.57421875" style="68" customWidth="1"/>
    <col min="2" max="2" width="27.57421875" style="68" customWidth="1"/>
    <col min="3" max="3" width="20.57421875" style="68" customWidth="1"/>
    <col min="4" max="16384" width="9.00390625" style="68" customWidth="1"/>
  </cols>
  <sheetData>
    <row r="1" spans="1:3" ht="12">
      <c r="A1" s="67" t="s">
        <v>23</v>
      </c>
      <c r="B1" s="162" t="s">
        <v>474</v>
      </c>
      <c r="C1" s="67" t="s">
        <v>22</v>
      </c>
    </row>
    <row r="2" spans="1:3" ht="12">
      <c r="A2" s="67" t="s">
        <v>37</v>
      </c>
      <c r="B2" s="69">
        <f>Tiedonantajataso</f>
        <v>201</v>
      </c>
      <c r="C2" s="67" t="s">
        <v>24</v>
      </c>
    </row>
    <row r="3" spans="1:3" ht="12">
      <c r="A3" s="67" t="s">
        <v>18</v>
      </c>
      <c r="B3" s="69">
        <f>YksilointitunnuksenTyyppi</f>
        <v>1</v>
      </c>
      <c r="C3" s="67" t="s">
        <v>22</v>
      </c>
    </row>
    <row r="4" spans="1:3" ht="12">
      <c r="A4" s="67" t="s">
        <v>19</v>
      </c>
      <c r="B4" s="69" t="str">
        <f>Yksilointitunnus</f>
        <v>1234567</v>
      </c>
      <c r="C4" s="67" t="s">
        <v>127</v>
      </c>
    </row>
    <row r="5" spans="1:3" ht="12">
      <c r="A5" s="67" t="s">
        <v>26</v>
      </c>
      <c r="B5" s="69">
        <f>Raportointipvm</f>
        <v>20120924</v>
      </c>
      <c r="C5" s="67" t="s">
        <v>25</v>
      </c>
    </row>
    <row r="6" spans="1:3" ht="12">
      <c r="A6" s="67" t="s">
        <v>27</v>
      </c>
      <c r="B6" s="69">
        <f>Tiedonajankohta</f>
        <v>0</v>
      </c>
      <c r="C6" s="67" t="s">
        <v>25</v>
      </c>
    </row>
    <row r="7" spans="1:3" ht="12">
      <c r="A7" s="67" t="s">
        <v>56</v>
      </c>
      <c r="B7" s="69" t="str">
        <f>Header</f>
        <v>HEADER</v>
      </c>
      <c r="C7" s="67" t="s">
        <v>195</v>
      </c>
    </row>
    <row r="8" spans="1:3" ht="12">
      <c r="A8" s="67" t="s">
        <v>147</v>
      </c>
      <c r="B8" s="70">
        <f>IF(RaportoijanNimi="","",RaportoijanNimi)</f>
      </c>
      <c r="C8" s="71" t="s">
        <v>196</v>
      </c>
    </row>
    <row r="9" spans="1:3" ht="14.25">
      <c r="A9" s="72" t="s">
        <v>188</v>
      </c>
      <c r="B9" s="69">
        <f>IF(RaportoijanPuhelin="","",RaportoijanPuhelin)</f>
      </c>
      <c r="C9" s="71" t="s">
        <v>196</v>
      </c>
    </row>
    <row r="10" spans="1:3" ht="12">
      <c r="A10" s="71" t="s">
        <v>189</v>
      </c>
      <c r="B10" s="69">
        <f>IF(RaportoijanSPostiOsoite="","",RaportoijanSPostiOsoite)</f>
      </c>
      <c r="C10" s="71" t="s">
        <v>196</v>
      </c>
    </row>
    <row r="11" spans="1:3" ht="12">
      <c r="A11" s="71" t="s">
        <v>190</v>
      </c>
      <c r="B11" s="69" t="str">
        <f>sp_Version</f>
        <v>1.0.1</v>
      </c>
      <c r="C11" s="71" t="s">
        <v>197</v>
      </c>
    </row>
  </sheetData>
  <sheetProtection password="F0A6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/>
  <dimension ref="A1:B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>
    <row r="1" spans="1:2" ht="11.25">
      <c r="A1" s="2" t="s">
        <v>614</v>
      </c>
      <c r="B1" s="1" t="s">
        <v>200</v>
      </c>
    </row>
    <row r="2" spans="1:2" ht="11.25">
      <c r="A2" s="2" t="s">
        <v>614</v>
      </c>
      <c r="B2" s="1" t="s">
        <v>431</v>
      </c>
    </row>
    <row r="3" spans="1:2" ht="11.25">
      <c r="A3" s="2" t="s">
        <v>614</v>
      </c>
      <c r="B3" s="1" t="s">
        <v>444</v>
      </c>
    </row>
    <row r="4" spans="1:2" ht="11.25">
      <c r="A4" s="2" t="s">
        <v>614</v>
      </c>
      <c r="B4" s="1" t="s">
        <v>446</v>
      </c>
    </row>
    <row r="5" spans="1:2" ht="11.25">
      <c r="A5" s="2" t="s">
        <v>614</v>
      </c>
      <c r="B5" s="1" t="s">
        <v>455</v>
      </c>
    </row>
    <row r="6" spans="1:2" ht="11.25">
      <c r="A6" s="2" t="s">
        <v>614</v>
      </c>
      <c r="B6" s="1" t="s">
        <v>458</v>
      </c>
    </row>
    <row r="7" spans="1:2" ht="11.25">
      <c r="A7" s="2" t="s">
        <v>614</v>
      </c>
      <c r="B7" s="1" t="s">
        <v>460</v>
      </c>
    </row>
    <row r="8" spans="1:2" ht="11.25">
      <c r="A8" s="2" t="s">
        <v>614</v>
      </c>
      <c r="B8" s="1" t="s">
        <v>464</v>
      </c>
    </row>
    <row r="9" spans="1:2" ht="11.25">
      <c r="A9" s="2" t="s">
        <v>614</v>
      </c>
      <c r="B9" s="1" t="s">
        <v>465</v>
      </c>
    </row>
    <row r="10" ht="11.25">
      <c r="B10" s="1"/>
    </row>
    <row r="11" ht="11.25">
      <c r="B11" s="1"/>
    </row>
    <row r="12" ht="11.25">
      <c r="B12" s="1"/>
    </row>
  </sheetData>
  <sheetProtection password="F0A6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L27" sqref="L27"/>
    </sheetView>
  </sheetViews>
  <sheetFormatPr defaultColWidth="9.140625" defaultRowHeight="12.75"/>
  <sheetData/>
  <sheetProtection password="F0A6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R5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.8515625" style="2" customWidth="1"/>
    <col min="2" max="2" width="21.00390625" style="2" customWidth="1"/>
    <col min="3" max="3" width="12.28125" style="2" customWidth="1"/>
    <col min="4" max="4" width="20.00390625" style="2" customWidth="1"/>
    <col min="5" max="5" width="15.8515625" style="2" customWidth="1"/>
    <col min="6" max="6" width="15.28125" style="2" customWidth="1"/>
    <col min="7" max="14" width="9.00390625" style="2" customWidth="1"/>
    <col min="15" max="15" width="27.57421875" style="2" customWidth="1"/>
    <col min="16" max="16" width="9.00390625" style="2" customWidth="1"/>
    <col min="17" max="17" width="26.421875" style="2" customWidth="1"/>
    <col min="18" max="16384" width="9.00390625" style="2" customWidth="1"/>
  </cols>
  <sheetData>
    <row r="1" spans="1:17" ht="34.5">
      <c r="A1" s="4" t="s">
        <v>139</v>
      </c>
      <c r="B1" s="5" t="s">
        <v>140</v>
      </c>
      <c r="C1" s="6" t="s">
        <v>131</v>
      </c>
      <c r="D1" s="7" t="s">
        <v>141</v>
      </c>
      <c r="E1" s="8" t="s">
        <v>1</v>
      </c>
      <c r="F1" s="8" t="s">
        <v>2</v>
      </c>
      <c r="G1" s="9" t="s">
        <v>3</v>
      </c>
      <c r="H1" s="8" t="s">
        <v>4</v>
      </c>
      <c r="I1" s="8" t="s">
        <v>5</v>
      </c>
      <c r="J1" s="9" t="s">
        <v>6</v>
      </c>
      <c r="K1" s="8" t="s">
        <v>7</v>
      </c>
      <c r="L1" s="8" t="s">
        <v>8</v>
      </c>
      <c r="M1" s="9" t="s">
        <v>142</v>
      </c>
      <c r="N1" s="7" t="s">
        <v>143</v>
      </c>
      <c r="O1" s="7" t="s">
        <v>144</v>
      </c>
      <c r="P1" s="7" t="s">
        <v>145</v>
      </c>
      <c r="Q1" s="7" t="s">
        <v>146</v>
      </c>
    </row>
    <row r="2" spans="1:18" ht="12">
      <c r="A2" s="159">
        <v>1</v>
      </c>
      <c r="B2" s="157" t="s">
        <v>345</v>
      </c>
      <c r="C2" t="s">
        <v>614</v>
      </c>
      <c r="D2" s="125" t="s">
        <v>616</v>
      </c>
      <c r="E2"/>
      <c r="F2" s="158" t="s">
        <v>470</v>
      </c>
      <c r="G2"/>
      <c r="H2"/>
      <c r="I2"/>
      <c r="J2"/>
      <c r="K2"/>
      <c r="L2"/>
      <c r="M2">
        <v>1</v>
      </c>
      <c r="N2" s="125" t="s">
        <v>617</v>
      </c>
      <c r="O2" s="125" t="s">
        <v>618</v>
      </c>
      <c r="P2"/>
      <c r="Q2" t="s">
        <v>471</v>
      </c>
      <c r="R2"/>
    </row>
    <row r="3" spans="1:18" ht="12">
      <c r="A3" s="156">
        <v>2</v>
      </c>
      <c r="B3" s="157" t="s">
        <v>345</v>
      </c>
      <c r="C3" t="s">
        <v>614</v>
      </c>
      <c r="D3" s="125" t="s">
        <v>619</v>
      </c>
      <c r="E3"/>
      <c r="F3" s="158" t="s">
        <v>470</v>
      </c>
      <c r="G3"/>
      <c r="H3"/>
      <c r="I3"/>
      <c r="J3"/>
      <c r="K3"/>
      <c r="L3"/>
      <c r="M3">
        <v>1</v>
      </c>
      <c r="N3" s="125" t="s">
        <v>620</v>
      </c>
      <c r="O3" s="125" t="s">
        <v>621</v>
      </c>
      <c r="P3"/>
      <c r="Q3" t="s">
        <v>471</v>
      </c>
      <c r="R3"/>
    </row>
    <row r="4" spans="1:18" ht="12">
      <c r="A4" s="159">
        <v>3</v>
      </c>
      <c r="B4" s="157" t="s">
        <v>345</v>
      </c>
      <c r="C4" t="s">
        <v>614</v>
      </c>
      <c r="D4" s="125" t="s">
        <v>622</v>
      </c>
      <c r="E4"/>
      <c r="F4" s="158" t="s">
        <v>470</v>
      </c>
      <c r="G4"/>
      <c r="H4"/>
      <c r="I4"/>
      <c r="J4"/>
      <c r="K4"/>
      <c r="L4"/>
      <c r="M4">
        <v>1</v>
      </c>
      <c r="N4" s="125" t="s">
        <v>623</v>
      </c>
      <c r="O4" s="125" t="s">
        <v>624</v>
      </c>
      <c r="P4"/>
      <c r="Q4" t="s">
        <v>471</v>
      </c>
      <c r="R4"/>
    </row>
    <row r="5" spans="1:18" ht="12">
      <c r="A5" s="156">
        <v>4</v>
      </c>
      <c r="B5" s="157" t="s">
        <v>345</v>
      </c>
      <c r="C5" t="s">
        <v>614</v>
      </c>
      <c r="D5" s="125" t="s">
        <v>625</v>
      </c>
      <c r="E5"/>
      <c r="F5" s="158" t="s">
        <v>470</v>
      </c>
      <c r="G5"/>
      <c r="H5"/>
      <c r="I5"/>
      <c r="J5"/>
      <c r="K5"/>
      <c r="L5"/>
      <c r="M5">
        <v>1</v>
      </c>
      <c r="N5" s="125" t="s">
        <v>626</v>
      </c>
      <c r="O5" s="125" t="s">
        <v>627</v>
      </c>
      <c r="P5"/>
      <c r="Q5" t="s">
        <v>471</v>
      </c>
      <c r="R5"/>
    </row>
    <row r="6" spans="1:18" ht="12">
      <c r="A6" s="159">
        <v>5</v>
      </c>
      <c r="B6" s="157" t="s">
        <v>345</v>
      </c>
      <c r="C6" t="s">
        <v>614</v>
      </c>
      <c r="D6" s="125" t="s">
        <v>628</v>
      </c>
      <c r="E6"/>
      <c r="F6" s="158" t="s">
        <v>470</v>
      </c>
      <c r="G6"/>
      <c r="H6"/>
      <c r="I6"/>
      <c r="J6"/>
      <c r="K6"/>
      <c r="L6"/>
      <c r="M6">
        <v>1</v>
      </c>
      <c r="N6" s="125" t="s">
        <v>629</v>
      </c>
      <c r="O6" s="125" t="s">
        <v>630</v>
      </c>
      <c r="P6"/>
      <c r="Q6" t="s">
        <v>471</v>
      </c>
      <c r="R6"/>
    </row>
    <row r="7" spans="1:18" ht="12">
      <c r="A7" s="156">
        <v>6</v>
      </c>
      <c r="B7" s="157" t="s">
        <v>345</v>
      </c>
      <c r="C7" t="s">
        <v>614</v>
      </c>
      <c r="D7" s="125" t="s">
        <v>631</v>
      </c>
      <c r="E7"/>
      <c r="F7" s="158" t="s">
        <v>470</v>
      </c>
      <c r="G7"/>
      <c r="H7"/>
      <c r="I7"/>
      <c r="J7"/>
      <c r="K7"/>
      <c r="L7"/>
      <c r="M7">
        <v>1</v>
      </c>
      <c r="N7" s="125" t="s">
        <v>632</v>
      </c>
      <c r="O7" s="125" t="s">
        <v>633</v>
      </c>
      <c r="P7"/>
      <c r="Q7" t="s">
        <v>471</v>
      </c>
      <c r="R7"/>
    </row>
    <row r="8" spans="1:18" ht="12">
      <c r="A8" s="159">
        <v>7</v>
      </c>
      <c r="B8" s="157" t="s">
        <v>345</v>
      </c>
      <c r="C8" t="s">
        <v>614</v>
      </c>
      <c r="D8" s="125" t="s">
        <v>634</v>
      </c>
      <c r="E8"/>
      <c r="F8" s="158" t="s">
        <v>470</v>
      </c>
      <c r="G8"/>
      <c r="H8"/>
      <c r="I8"/>
      <c r="J8"/>
      <c r="K8"/>
      <c r="L8"/>
      <c r="M8">
        <v>1</v>
      </c>
      <c r="N8" s="125" t="s">
        <v>635</v>
      </c>
      <c r="O8" s="125" t="s">
        <v>636</v>
      </c>
      <c r="P8"/>
      <c r="Q8" t="s">
        <v>471</v>
      </c>
      <c r="R8"/>
    </row>
    <row r="9" spans="1:17" ht="12">
      <c r="A9" s="156">
        <v>8</v>
      </c>
      <c r="B9" s="157" t="s">
        <v>345</v>
      </c>
      <c r="C9" t="s">
        <v>614</v>
      </c>
      <c r="D9" s="125" t="s">
        <v>637</v>
      </c>
      <c r="F9" s="158" t="s">
        <v>470</v>
      </c>
      <c r="M9">
        <v>1</v>
      </c>
      <c r="N9" s="125" t="s">
        <v>638</v>
      </c>
      <c r="O9" s="125" t="s">
        <v>639</v>
      </c>
      <c r="Q9" t="s">
        <v>471</v>
      </c>
    </row>
    <row r="10" spans="1:17" ht="12">
      <c r="A10" s="159">
        <v>9</v>
      </c>
      <c r="B10" s="157" t="s">
        <v>345</v>
      </c>
      <c r="C10" t="s">
        <v>614</v>
      </c>
      <c r="D10" s="125" t="s">
        <v>640</v>
      </c>
      <c r="F10" s="158" t="s">
        <v>470</v>
      </c>
      <c r="M10">
        <v>1</v>
      </c>
      <c r="N10" s="125" t="s">
        <v>641</v>
      </c>
      <c r="O10" s="125" t="s">
        <v>642</v>
      </c>
      <c r="Q10" t="s">
        <v>471</v>
      </c>
    </row>
    <row r="11" spans="1:6" ht="12">
      <c r="A11" s="13"/>
      <c r="B11" s="11"/>
      <c r="D11" s="125"/>
      <c r="F11" s="12"/>
    </row>
    <row r="12" spans="1:6" ht="12">
      <c r="A12" s="10"/>
      <c r="B12" s="11"/>
      <c r="D12" s="125"/>
      <c r="F12" s="12"/>
    </row>
    <row r="13" spans="1:6" ht="12">
      <c r="A13" s="10"/>
      <c r="B13" s="11"/>
      <c r="D13" s="125"/>
      <c r="F13" s="12"/>
    </row>
    <row r="14" spans="1:6" ht="11.25">
      <c r="A14" s="13"/>
      <c r="B14" s="11"/>
      <c r="F14" s="12"/>
    </row>
    <row r="15" spans="1:6" ht="11.25">
      <c r="A15" s="10"/>
      <c r="B15" s="11"/>
      <c r="F15" s="12"/>
    </row>
    <row r="16" spans="1:6" ht="11.25">
      <c r="A16" s="13"/>
      <c r="B16" s="11"/>
      <c r="F16" s="12"/>
    </row>
    <row r="17" spans="1:6" ht="11.25">
      <c r="A17" s="10"/>
      <c r="B17" s="11"/>
      <c r="F17" s="12"/>
    </row>
    <row r="18" spans="1:6" ht="11.25">
      <c r="A18" s="10"/>
      <c r="B18" s="11"/>
      <c r="F18" s="12"/>
    </row>
    <row r="19" spans="1:6" ht="11.25">
      <c r="A19" s="13"/>
      <c r="B19" s="11"/>
      <c r="F19" s="12"/>
    </row>
    <row r="20" spans="1:6" ht="11.25">
      <c r="A20" s="10"/>
      <c r="B20" s="11"/>
      <c r="F20" s="12"/>
    </row>
    <row r="21" spans="1:6" ht="11.25">
      <c r="A21" s="13"/>
      <c r="B21" s="11"/>
      <c r="F21" s="12"/>
    </row>
    <row r="22" spans="1:6" ht="11.25">
      <c r="A22" s="10"/>
      <c r="B22" s="11"/>
      <c r="F22" s="12"/>
    </row>
    <row r="23" spans="1:6" ht="11.25">
      <c r="A23" s="10"/>
      <c r="B23" s="11"/>
      <c r="F23" s="12"/>
    </row>
    <row r="24" spans="1:6" ht="11.25">
      <c r="A24" s="13"/>
      <c r="B24" s="11"/>
      <c r="F24" s="12"/>
    </row>
    <row r="25" spans="1:6" ht="11.25">
      <c r="A25" s="10"/>
      <c r="B25" s="11"/>
      <c r="F25" s="12"/>
    </row>
    <row r="26" spans="1:6" ht="11.25">
      <c r="A26" s="13"/>
      <c r="B26" s="11"/>
      <c r="F26" s="12"/>
    </row>
    <row r="27" spans="1:6" ht="11.25">
      <c r="A27" s="10"/>
      <c r="B27" s="11"/>
      <c r="F27" s="12"/>
    </row>
    <row r="28" spans="1:6" ht="11.25">
      <c r="A28" s="10"/>
      <c r="B28" s="11"/>
      <c r="F28" s="12"/>
    </row>
    <row r="29" spans="1:6" ht="11.25">
      <c r="A29" s="13"/>
      <c r="B29" s="11"/>
      <c r="F29" s="12"/>
    </row>
    <row r="30" spans="1:6" ht="11.25">
      <c r="A30" s="10"/>
      <c r="B30" s="11"/>
      <c r="F30" s="12"/>
    </row>
    <row r="31" spans="1:6" ht="11.25">
      <c r="A31" s="13"/>
      <c r="B31" s="11"/>
      <c r="F31" s="12"/>
    </row>
    <row r="32" spans="1:6" ht="11.25">
      <c r="A32" s="10"/>
      <c r="B32" s="11"/>
      <c r="F32" s="12"/>
    </row>
    <row r="33" spans="1:6" ht="11.25">
      <c r="A33" s="10"/>
      <c r="B33" s="11"/>
      <c r="F33" s="12"/>
    </row>
    <row r="34" spans="1:6" ht="11.25">
      <c r="A34" s="13"/>
      <c r="B34" s="11"/>
      <c r="F34" s="12"/>
    </row>
    <row r="35" spans="1:6" ht="11.25">
      <c r="A35" s="10"/>
      <c r="B35" s="11"/>
      <c r="F35" s="12"/>
    </row>
    <row r="36" spans="1:6" ht="11.25">
      <c r="A36" s="13"/>
      <c r="B36" s="11"/>
      <c r="F36" s="12"/>
    </row>
    <row r="37" spans="1:6" ht="11.25">
      <c r="A37" s="10"/>
      <c r="B37" s="11"/>
      <c r="F37" s="12"/>
    </row>
    <row r="38" spans="1:6" ht="11.25">
      <c r="A38" s="10"/>
      <c r="B38" s="11"/>
      <c r="F38" s="12"/>
    </row>
    <row r="39" spans="1:6" ht="11.25">
      <c r="A39" s="13"/>
      <c r="B39" s="11"/>
      <c r="F39" s="12"/>
    </row>
    <row r="40" spans="1:6" ht="11.25">
      <c r="A40" s="10"/>
      <c r="B40" s="11"/>
      <c r="F40" s="12"/>
    </row>
    <row r="41" spans="1:6" ht="11.25">
      <c r="A41" s="13"/>
      <c r="B41" s="11"/>
      <c r="F41" s="12"/>
    </row>
    <row r="42" spans="1:6" ht="11.25">
      <c r="A42" s="10"/>
      <c r="B42" s="11"/>
      <c r="F42" s="12"/>
    </row>
    <row r="43" spans="1:6" ht="11.25">
      <c r="A43" s="10"/>
      <c r="B43" s="11"/>
      <c r="F43" s="12"/>
    </row>
    <row r="44" spans="1:6" ht="11.25">
      <c r="A44" s="13"/>
      <c r="B44" s="11"/>
      <c r="F44" s="12"/>
    </row>
    <row r="45" spans="1:6" ht="11.25">
      <c r="A45" s="10"/>
      <c r="B45" s="11"/>
      <c r="F45" s="12"/>
    </row>
    <row r="46" spans="1:6" ht="11.25">
      <c r="A46" s="10"/>
      <c r="B46" s="11"/>
      <c r="F46" s="12"/>
    </row>
    <row r="47" spans="1:6" ht="11.25">
      <c r="A47" s="13"/>
      <c r="B47" s="11"/>
      <c r="F47" s="12"/>
    </row>
    <row r="48" spans="1:6" ht="11.25">
      <c r="A48" s="10"/>
      <c r="B48" s="11"/>
      <c r="F48" s="12"/>
    </row>
    <row r="49" spans="1:6" ht="11.25">
      <c r="A49" s="10"/>
      <c r="B49" s="11"/>
      <c r="F49" s="12"/>
    </row>
    <row r="50" spans="1:6" ht="11.25">
      <c r="A50" s="13"/>
      <c r="B50" s="11"/>
      <c r="F50" s="12"/>
    </row>
    <row r="51" spans="1:6" ht="11.25">
      <c r="A51" s="10"/>
      <c r="B51" s="11"/>
      <c r="F51" s="12"/>
    </row>
  </sheetData>
  <sheetProtection password="F0A6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60.7109375" style="0" customWidth="1"/>
    <col min="3" max="4" width="9.140625" style="0" customWidth="1"/>
  </cols>
  <sheetData/>
  <sheetProtection/>
  <printOptions/>
  <pageMargins left="0.7480314960629921" right="0.34" top="0.65" bottom="0.81" header="0.5118110236220472" footer="0.5118110236220472"/>
  <pageSetup fitToHeight="1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B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140625" style="2" bestFit="1" customWidth="1"/>
    <col min="2" max="16384" width="9.00390625" style="2" customWidth="1"/>
  </cols>
  <sheetData>
    <row r="1" spans="1:2" ht="11.25">
      <c r="A1" s="2" t="s">
        <v>0</v>
      </c>
      <c r="B1" s="3" t="s">
        <v>131</v>
      </c>
    </row>
    <row r="2" ht="11.25">
      <c r="B2" s="3" t="s">
        <v>614</v>
      </c>
    </row>
  </sheetData>
  <sheetProtection password="F0A6" sheet="1" objects="1" scenario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1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28125" style="1" bestFit="1" customWidth="1"/>
    <col min="2" max="2" width="5.57421875" style="1" bestFit="1" customWidth="1"/>
    <col min="3" max="16384" width="9.00390625" style="2" customWidth="1"/>
  </cols>
  <sheetData/>
  <sheetProtection password="F0A6" sheet="1" objects="1" scenarios="1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G275"/>
  <sheetViews>
    <sheetView showGridLines="0" zoomScalePageLayoutView="0" workbookViewId="0" topLeftCell="A43">
      <selection activeCell="B52" sqref="B52"/>
    </sheetView>
  </sheetViews>
  <sheetFormatPr defaultColWidth="9.00390625" defaultRowHeight="12.75"/>
  <cols>
    <col min="1" max="1" width="108.57421875" style="95" customWidth="1"/>
    <col min="2" max="2" width="45.00390625" style="95" customWidth="1"/>
    <col min="3" max="3" width="32.7109375" style="95" customWidth="1"/>
    <col min="4" max="16384" width="9.00390625" style="74" customWidth="1"/>
  </cols>
  <sheetData>
    <row r="1" spans="1:7" s="190" customFormat="1" ht="12.75">
      <c r="A1" s="81" t="s">
        <v>53</v>
      </c>
      <c r="B1" s="81" t="s">
        <v>57</v>
      </c>
      <c r="C1" s="81" t="s">
        <v>58</v>
      </c>
      <c r="D1" s="81"/>
      <c r="G1" s="189"/>
    </row>
    <row r="2" spans="1:7" s="190" customFormat="1" ht="12">
      <c r="A2" s="196" t="s">
        <v>41</v>
      </c>
      <c r="B2" s="196" t="s">
        <v>59</v>
      </c>
      <c r="C2" s="196" t="s">
        <v>586</v>
      </c>
      <c r="D2" s="196"/>
      <c r="G2" s="189"/>
    </row>
    <row r="3" spans="1:7" s="190" customFormat="1" ht="12">
      <c r="A3" s="196" t="s">
        <v>42</v>
      </c>
      <c r="B3" s="196" t="s">
        <v>42</v>
      </c>
      <c r="C3" s="196" t="s">
        <v>42</v>
      </c>
      <c r="D3" s="196"/>
      <c r="G3" s="189"/>
    </row>
    <row r="4" spans="1:7" s="190" customFormat="1" ht="12">
      <c r="A4" s="196" t="s">
        <v>44</v>
      </c>
      <c r="B4" s="196" t="s">
        <v>587</v>
      </c>
      <c r="C4" s="196" t="s">
        <v>588</v>
      </c>
      <c r="D4" s="196"/>
      <c r="G4" s="189"/>
    </row>
    <row r="5" spans="1:7" s="190" customFormat="1" ht="12">
      <c r="A5" s="196" t="s">
        <v>43</v>
      </c>
      <c r="B5" s="196" t="s">
        <v>589</v>
      </c>
      <c r="C5" s="196" t="s">
        <v>590</v>
      </c>
      <c r="D5" s="196"/>
      <c r="G5" s="189"/>
    </row>
    <row r="6" spans="1:7" s="190" customFormat="1" ht="12">
      <c r="A6" s="196" t="s">
        <v>45</v>
      </c>
      <c r="B6" s="196" t="s">
        <v>591</v>
      </c>
      <c r="C6" s="196" t="s">
        <v>592</v>
      </c>
      <c r="D6" s="196"/>
      <c r="G6" s="189"/>
    </row>
    <row r="7" spans="1:7" s="190" customFormat="1" ht="12">
      <c r="A7" s="196" t="s">
        <v>46</v>
      </c>
      <c r="B7" s="196" t="s">
        <v>593</v>
      </c>
      <c r="C7" s="196" t="s">
        <v>594</v>
      </c>
      <c r="D7" s="196"/>
      <c r="G7" s="189"/>
    </row>
    <row r="8" spans="1:7" s="190" customFormat="1" ht="12">
      <c r="A8" s="196" t="s">
        <v>47</v>
      </c>
      <c r="B8" s="196" t="s">
        <v>595</v>
      </c>
      <c r="C8" s="196" t="s">
        <v>60</v>
      </c>
      <c r="D8" s="196"/>
      <c r="G8" s="189"/>
    </row>
    <row r="9" spans="1:7" s="190" customFormat="1" ht="12">
      <c r="A9" s="196" t="s">
        <v>48</v>
      </c>
      <c r="B9" s="196" t="s">
        <v>596</v>
      </c>
      <c r="C9" s="196" t="s">
        <v>597</v>
      </c>
      <c r="D9" s="196"/>
      <c r="G9" s="189"/>
    </row>
    <row r="10" spans="1:7" s="190" customFormat="1" ht="12">
      <c r="A10" s="196" t="s">
        <v>49</v>
      </c>
      <c r="B10" s="196" t="s">
        <v>598</v>
      </c>
      <c r="C10" s="196" t="s">
        <v>599</v>
      </c>
      <c r="D10" s="196"/>
      <c r="G10" s="189"/>
    </row>
    <row r="11" spans="1:7" s="190" customFormat="1" ht="12">
      <c r="A11" s="196" t="s">
        <v>50</v>
      </c>
      <c r="B11" s="196" t="s">
        <v>600</v>
      </c>
      <c r="C11" s="196" t="s">
        <v>601</v>
      </c>
      <c r="D11" s="196"/>
      <c r="G11" s="189"/>
    </row>
    <row r="12" spans="1:7" s="190" customFormat="1" ht="12">
      <c r="A12" s="196" t="s">
        <v>51</v>
      </c>
      <c r="B12" s="196" t="s">
        <v>51</v>
      </c>
      <c r="C12" s="196" t="s">
        <v>51</v>
      </c>
      <c r="D12" s="196"/>
      <c r="G12" s="189"/>
    </row>
    <row r="13" spans="1:7" s="190" customFormat="1" ht="12">
      <c r="A13" s="196" t="s">
        <v>151</v>
      </c>
      <c r="B13" s="196" t="s">
        <v>229</v>
      </c>
      <c r="C13" s="196" t="s">
        <v>230</v>
      </c>
      <c r="D13" s="196"/>
      <c r="G13" s="189"/>
    </row>
    <row r="14" spans="1:7" s="190" customFormat="1" ht="12">
      <c r="A14" s="196" t="s">
        <v>152</v>
      </c>
      <c r="B14" s="196" t="s">
        <v>235</v>
      </c>
      <c r="C14" s="196" t="s">
        <v>236</v>
      </c>
      <c r="D14" s="196"/>
      <c r="G14" s="189"/>
    </row>
    <row r="15" spans="1:7" s="190" customFormat="1" ht="12">
      <c r="A15" s="196" t="s">
        <v>153</v>
      </c>
      <c r="B15" s="196" t="s">
        <v>231</v>
      </c>
      <c r="C15" s="196" t="s">
        <v>232</v>
      </c>
      <c r="D15" s="196"/>
      <c r="G15" s="189"/>
    </row>
    <row r="16" spans="1:7" s="190" customFormat="1" ht="12">
      <c r="A16" s="196" t="s">
        <v>154</v>
      </c>
      <c r="B16" s="196" t="s">
        <v>233</v>
      </c>
      <c r="C16" s="196" t="s">
        <v>234</v>
      </c>
      <c r="D16" s="196"/>
      <c r="G16" s="189"/>
    </row>
    <row r="17" spans="1:7" s="190" customFormat="1" ht="12">
      <c r="A17" s="196" t="s">
        <v>149</v>
      </c>
      <c r="B17" s="196" t="s">
        <v>602</v>
      </c>
      <c r="C17" s="196" t="s">
        <v>603</v>
      </c>
      <c r="D17" s="196"/>
      <c r="G17" s="189"/>
    </row>
    <row r="18" spans="1:7" s="190" customFormat="1" ht="12">
      <c r="A18" s="196" t="s">
        <v>132</v>
      </c>
      <c r="B18" s="196" t="s">
        <v>604</v>
      </c>
      <c r="C18" s="196" t="s">
        <v>605</v>
      </c>
      <c r="D18" s="196"/>
      <c r="G18" s="189"/>
    </row>
    <row r="19" spans="1:7" s="190" customFormat="1" ht="12">
      <c r="A19" s="196" t="s">
        <v>133</v>
      </c>
      <c r="B19" s="196" t="s">
        <v>606</v>
      </c>
      <c r="C19" s="196" t="s">
        <v>607</v>
      </c>
      <c r="D19" s="196"/>
      <c r="G19" s="189"/>
    </row>
    <row r="20" spans="1:7" s="190" customFormat="1" ht="12">
      <c r="A20" s="196" t="s">
        <v>36</v>
      </c>
      <c r="B20" s="196" t="s">
        <v>608</v>
      </c>
      <c r="C20" s="196" t="s">
        <v>609</v>
      </c>
      <c r="D20" s="196"/>
      <c r="G20" s="189"/>
    </row>
    <row r="21" spans="1:7" s="190" customFormat="1" ht="12">
      <c r="A21" s="196" t="s">
        <v>134</v>
      </c>
      <c r="B21" s="196" t="s">
        <v>610</v>
      </c>
      <c r="C21" s="196" t="s">
        <v>610</v>
      </c>
      <c r="D21" s="196"/>
      <c r="G21" s="189"/>
    </row>
    <row r="22" spans="1:7" s="190" customFormat="1" ht="12">
      <c r="A22" s="196" t="s">
        <v>150</v>
      </c>
      <c r="B22" s="196" t="s">
        <v>203</v>
      </c>
      <c r="C22" s="196" t="s">
        <v>387</v>
      </c>
      <c r="D22" s="196"/>
      <c r="G22" s="95"/>
    </row>
    <row r="23" spans="1:7" s="190" customFormat="1" ht="12">
      <c r="A23" s="196" t="s">
        <v>120</v>
      </c>
      <c r="B23" s="196" t="s">
        <v>204</v>
      </c>
      <c r="C23" s="196" t="s">
        <v>205</v>
      </c>
      <c r="D23" s="196"/>
      <c r="G23" s="95"/>
    </row>
    <row r="24" spans="1:7" s="190" customFormat="1" ht="12">
      <c r="A24" s="196" t="s">
        <v>121</v>
      </c>
      <c r="B24" s="196" t="s">
        <v>206</v>
      </c>
      <c r="C24" s="196" t="s">
        <v>207</v>
      </c>
      <c r="D24" s="196"/>
      <c r="G24" s="95"/>
    </row>
    <row r="25" spans="1:7" s="190" customFormat="1" ht="12">
      <c r="A25" s="196" t="s">
        <v>122</v>
      </c>
      <c r="B25" s="196" t="s">
        <v>208</v>
      </c>
      <c r="C25" s="196" t="s">
        <v>209</v>
      </c>
      <c r="D25" s="196"/>
      <c r="G25" s="95"/>
    </row>
    <row r="26" spans="1:7" s="190" customFormat="1" ht="12">
      <c r="A26" s="196" t="s">
        <v>418</v>
      </c>
      <c r="B26" s="92" t="s">
        <v>533</v>
      </c>
      <c r="C26" s="201" t="s">
        <v>508</v>
      </c>
      <c r="D26" s="92"/>
      <c r="G26" s="95"/>
    </row>
    <row r="27" spans="1:7" s="190" customFormat="1" ht="12">
      <c r="A27" s="196" t="s">
        <v>614</v>
      </c>
      <c r="B27" s="196" t="s">
        <v>614</v>
      </c>
      <c r="C27" s="196" t="s">
        <v>614</v>
      </c>
      <c r="D27" s="196"/>
      <c r="G27" s="95"/>
    </row>
    <row r="28" spans="1:7" s="190" customFormat="1" ht="12">
      <c r="A28" s="196" t="s">
        <v>410</v>
      </c>
      <c r="B28" s="196" t="s">
        <v>417</v>
      </c>
      <c r="C28" s="196" t="s">
        <v>509</v>
      </c>
      <c r="D28" s="196"/>
      <c r="G28" s="95"/>
    </row>
    <row r="29" spans="1:7" s="190" customFormat="1" ht="12">
      <c r="A29" s="196" t="s">
        <v>33</v>
      </c>
      <c r="B29" s="196" t="s">
        <v>212</v>
      </c>
      <c r="C29" s="196" t="s">
        <v>213</v>
      </c>
      <c r="D29" s="196"/>
      <c r="G29" s="95"/>
    </row>
    <row r="30" spans="1:7" s="190" customFormat="1" ht="12">
      <c r="A30" s="196" t="s">
        <v>35</v>
      </c>
      <c r="B30" s="196" t="s">
        <v>214</v>
      </c>
      <c r="C30" s="196" t="s">
        <v>215</v>
      </c>
      <c r="D30" s="196"/>
      <c r="G30" s="95"/>
    </row>
    <row r="31" spans="1:7" s="190" customFormat="1" ht="12">
      <c r="A31" s="196" t="s">
        <v>34</v>
      </c>
      <c r="B31" s="196" t="s">
        <v>216</v>
      </c>
      <c r="C31" s="196" t="s">
        <v>217</v>
      </c>
      <c r="D31" s="196"/>
      <c r="G31" s="95"/>
    </row>
    <row r="32" spans="1:7" ht="12.75">
      <c r="A32" s="196" t="s">
        <v>123</v>
      </c>
      <c r="B32" s="196" t="s">
        <v>218</v>
      </c>
      <c r="C32" s="196" t="s">
        <v>219</v>
      </c>
      <c r="D32" s="196"/>
      <c r="E32" s="81"/>
      <c r="G32" s="191"/>
    </row>
    <row r="33" spans="1:7" ht="12.75">
      <c r="A33" s="92" t="s">
        <v>475</v>
      </c>
      <c r="B33" s="196" t="s">
        <v>510</v>
      </c>
      <c r="C33" s="196" t="s">
        <v>511</v>
      </c>
      <c r="D33" s="196"/>
      <c r="E33" s="81"/>
      <c r="G33" s="192"/>
    </row>
    <row r="34" spans="1:7" ht="12.75">
      <c r="A34" s="196" t="s">
        <v>483</v>
      </c>
      <c r="B34" s="96" t="s">
        <v>512</v>
      </c>
      <c r="C34" s="96" t="s">
        <v>513</v>
      </c>
      <c r="D34" s="95"/>
      <c r="E34" s="81"/>
      <c r="G34" s="193"/>
    </row>
    <row r="35" spans="1:7" ht="12.75">
      <c r="A35" s="196" t="s">
        <v>472</v>
      </c>
      <c r="B35" s="92" t="s">
        <v>534</v>
      </c>
      <c r="C35" s="196"/>
      <c r="D35" s="92"/>
      <c r="E35" s="81"/>
      <c r="G35" s="95"/>
    </row>
    <row r="36" spans="1:7" ht="12.75">
      <c r="A36" s="196" t="s">
        <v>473</v>
      </c>
      <c r="B36" s="92" t="s">
        <v>521</v>
      </c>
      <c r="C36" s="196"/>
      <c r="D36" s="92"/>
      <c r="E36" s="81"/>
      <c r="G36" s="95"/>
    </row>
    <row r="37" spans="1:7" ht="12.75">
      <c r="A37" s="196" t="s">
        <v>139</v>
      </c>
      <c r="B37" s="196" t="s">
        <v>522</v>
      </c>
      <c r="C37" s="196"/>
      <c r="D37" s="196"/>
      <c r="E37" s="81"/>
      <c r="G37" s="95"/>
    </row>
    <row r="38" spans="1:7" ht="12.75">
      <c r="A38" s="196" t="s">
        <v>430</v>
      </c>
      <c r="B38" s="196" t="s">
        <v>523</v>
      </c>
      <c r="C38" s="196"/>
      <c r="D38" s="196"/>
      <c r="E38" s="81"/>
      <c r="G38" s="95"/>
    </row>
    <row r="39" spans="1:7" ht="12">
      <c r="A39" s="196" t="s">
        <v>124</v>
      </c>
      <c r="B39" s="196" t="s">
        <v>222</v>
      </c>
      <c r="C39" s="196" t="s">
        <v>223</v>
      </c>
      <c r="D39" s="196"/>
      <c r="E39" s="194"/>
      <c r="G39" s="191"/>
    </row>
    <row r="40" spans="1:7" ht="12">
      <c r="A40" s="196" t="s">
        <v>32</v>
      </c>
      <c r="B40" s="196" t="s">
        <v>220</v>
      </c>
      <c r="C40" s="196" t="s">
        <v>221</v>
      </c>
      <c r="D40" s="196"/>
      <c r="E40" s="194"/>
      <c r="G40" s="191"/>
    </row>
    <row r="41" spans="1:7" ht="12">
      <c r="A41" s="196" t="s">
        <v>421</v>
      </c>
      <c r="B41" s="92" t="s">
        <v>524</v>
      </c>
      <c r="C41" s="196"/>
      <c r="D41" s="92"/>
      <c r="E41" s="194"/>
      <c r="G41" s="191"/>
    </row>
    <row r="42" spans="1:7" ht="12">
      <c r="A42" s="196" t="s">
        <v>422</v>
      </c>
      <c r="B42" s="92" t="s">
        <v>525</v>
      </c>
      <c r="C42" s="196"/>
      <c r="D42" s="92"/>
      <c r="E42" s="194"/>
      <c r="G42" s="191"/>
    </row>
    <row r="43" spans="1:7" ht="12">
      <c r="A43" s="196" t="s">
        <v>423</v>
      </c>
      <c r="B43" s="92" t="s">
        <v>526</v>
      </c>
      <c r="C43" s="196"/>
      <c r="D43" s="92"/>
      <c r="E43" s="194"/>
      <c r="G43" s="191"/>
    </row>
    <row r="44" spans="1:7" ht="12">
      <c r="A44" s="196" t="s">
        <v>424</v>
      </c>
      <c r="B44" s="92" t="s">
        <v>527</v>
      </c>
      <c r="C44" s="196"/>
      <c r="D44" s="92"/>
      <c r="E44" s="194"/>
      <c r="G44" s="191"/>
    </row>
    <row r="45" spans="1:7" ht="12">
      <c r="A45" s="196" t="s">
        <v>425</v>
      </c>
      <c r="B45" s="92" t="s">
        <v>528</v>
      </c>
      <c r="C45" s="196"/>
      <c r="D45" s="92"/>
      <c r="E45" s="194"/>
      <c r="G45" s="191"/>
    </row>
    <row r="46" spans="1:7" ht="12">
      <c r="A46" s="196" t="s">
        <v>426</v>
      </c>
      <c r="B46" s="92" t="s">
        <v>529</v>
      </c>
      <c r="C46" s="196"/>
      <c r="D46" s="92"/>
      <c r="E46" s="194"/>
      <c r="G46" s="191"/>
    </row>
    <row r="47" spans="1:7" ht="12">
      <c r="A47" s="196" t="s">
        <v>427</v>
      </c>
      <c r="B47" s="92" t="s">
        <v>530</v>
      </c>
      <c r="C47" s="196"/>
      <c r="D47" s="92"/>
      <c r="E47" s="194"/>
      <c r="G47" s="191"/>
    </row>
    <row r="48" spans="1:7" ht="12">
      <c r="A48" s="196" t="s">
        <v>428</v>
      </c>
      <c r="B48" s="92" t="s">
        <v>531</v>
      </c>
      <c r="C48" s="196"/>
      <c r="D48" s="92"/>
      <c r="E48" s="194"/>
      <c r="G48" s="191"/>
    </row>
    <row r="49" spans="1:7" ht="12">
      <c r="A49" s="196" t="s">
        <v>429</v>
      </c>
      <c r="B49" s="92" t="s">
        <v>532</v>
      </c>
      <c r="C49" s="196"/>
      <c r="D49" s="92"/>
      <c r="E49" s="194"/>
      <c r="G49" s="191"/>
    </row>
    <row r="50" spans="1:7" ht="12">
      <c r="A50" s="196" t="s">
        <v>615</v>
      </c>
      <c r="B50" s="196" t="s">
        <v>615</v>
      </c>
      <c r="C50" s="196" t="s">
        <v>615</v>
      </c>
      <c r="D50" s="196"/>
      <c r="E50" s="194"/>
      <c r="G50" s="191"/>
    </row>
    <row r="51" spans="1:7" ht="12">
      <c r="A51" s="196" t="s">
        <v>130</v>
      </c>
      <c r="B51" s="197" t="s">
        <v>210</v>
      </c>
      <c r="C51" s="197" t="s">
        <v>211</v>
      </c>
      <c r="D51" s="197"/>
      <c r="E51" s="194"/>
      <c r="G51" s="191"/>
    </row>
    <row r="52" spans="1:7" ht="12">
      <c r="A52" s="196" t="s">
        <v>651</v>
      </c>
      <c r="B52" s="196" t="s">
        <v>652</v>
      </c>
      <c r="C52" s="197"/>
      <c r="D52" s="197"/>
      <c r="E52" s="194"/>
      <c r="G52" s="191"/>
    </row>
    <row r="53" spans="1:7" ht="12">
      <c r="A53" s="196" t="s">
        <v>420</v>
      </c>
      <c r="B53" s="92" t="s">
        <v>535</v>
      </c>
      <c r="C53" s="196"/>
      <c r="D53" s="92"/>
      <c r="E53" s="194"/>
      <c r="G53" s="191"/>
    </row>
    <row r="54" spans="1:7" ht="12">
      <c r="A54" s="196" t="s">
        <v>485</v>
      </c>
      <c r="B54" s="196" t="s">
        <v>536</v>
      </c>
      <c r="C54" s="196"/>
      <c r="D54" s="196"/>
      <c r="E54" s="194"/>
      <c r="G54" s="191"/>
    </row>
    <row r="55" spans="1:7" ht="12">
      <c r="A55" s="196" t="s">
        <v>432</v>
      </c>
      <c r="B55" s="196" t="s">
        <v>537</v>
      </c>
      <c r="C55" s="196"/>
      <c r="D55" s="196"/>
      <c r="E55" s="194"/>
      <c r="G55" s="191"/>
    </row>
    <row r="56" spans="1:7" ht="12">
      <c r="A56" s="196" t="s">
        <v>433</v>
      </c>
      <c r="B56" s="196" t="s">
        <v>538</v>
      </c>
      <c r="C56" s="196"/>
      <c r="D56" s="196"/>
      <c r="E56" s="194"/>
      <c r="G56" s="191"/>
    </row>
    <row r="57" spans="1:7" ht="12">
      <c r="A57" s="196" t="s">
        <v>434</v>
      </c>
      <c r="B57" s="196" t="s">
        <v>539</v>
      </c>
      <c r="C57" s="196"/>
      <c r="D57" s="196"/>
      <c r="E57" s="194"/>
      <c r="G57" s="191"/>
    </row>
    <row r="58" spans="1:7" ht="12">
      <c r="A58" s="196" t="s">
        <v>436</v>
      </c>
      <c r="B58" s="196" t="s">
        <v>540</v>
      </c>
      <c r="C58" s="196"/>
      <c r="D58" s="196"/>
      <c r="E58" s="194"/>
      <c r="G58" s="191"/>
    </row>
    <row r="59" spans="1:7" ht="12">
      <c r="A59" s="196" t="s">
        <v>437</v>
      </c>
      <c r="B59" s="196" t="s">
        <v>541</v>
      </c>
      <c r="C59" s="196"/>
      <c r="D59" s="196"/>
      <c r="E59" s="194"/>
      <c r="G59" s="191"/>
    </row>
    <row r="60" spans="1:7" ht="12">
      <c r="A60" s="196" t="s">
        <v>438</v>
      </c>
      <c r="B60" s="196" t="s">
        <v>542</v>
      </c>
      <c r="C60" s="196"/>
      <c r="D60" s="196"/>
      <c r="E60" s="194"/>
      <c r="G60" s="191"/>
    </row>
    <row r="61" spans="1:7" ht="12">
      <c r="A61" s="196" t="s">
        <v>515</v>
      </c>
      <c r="B61" s="196" t="s">
        <v>543</v>
      </c>
      <c r="C61" s="196"/>
      <c r="D61" s="196"/>
      <c r="E61" s="194"/>
      <c r="G61" s="191"/>
    </row>
    <row r="62" spans="1:7" ht="12">
      <c r="A62" s="196" t="s">
        <v>439</v>
      </c>
      <c r="B62" s="196" t="s">
        <v>544</v>
      </c>
      <c r="C62" s="196"/>
      <c r="D62" s="196"/>
      <c r="E62" s="194"/>
      <c r="G62" s="191"/>
    </row>
    <row r="63" spans="1:7" ht="12">
      <c r="A63" s="92" t="s">
        <v>517</v>
      </c>
      <c r="B63" s="196" t="s">
        <v>545</v>
      </c>
      <c r="C63" s="196"/>
      <c r="D63" s="196"/>
      <c r="E63" s="194"/>
      <c r="G63" s="191"/>
    </row>
    <row r="64" spans="1:7" ht="12">
      <c r="A64" s="196" t="s">
        <v>516</v>
      </c>
      <c r="B64" s="196" t="s">
        <v>546</v>
      </c>
      <c r="C64" s="196"/>
      <c r="D64" s="196"/>
      <c r="E64" s="194"/>
      <c r="G64" s="191"/>
    </row>
    <row r="65" spans="1:7" ht="12">
      <c r="A65" s="196" t="s">
        <v>440</v>
      </c>
      <c r="B65" s="196" t="s">
        <v>547</v>
      </c>
      <c r="C65" s="196"/>
      <c r="D65" s="196"/>
      <c r="E65" s="194"/>
      <c r="G65" s="191"/>
    </row>
    <row r="66" spans="1:7" ht="12">
      <c r="A66" s="196" t="s">
        <v>486</v>
      </c>
      <c r="B66" s="196" t="s">
        <v>548</v>
      </c>
      <c r="C66" s="196"/>
      <c r="D66" s="196"/>
      <c r="E66" s="194"/>
      <c r="G66" s="191"/>
    </row>
    <row r="67" spans="1:7" ht="12">
      <c r="A67" s="196" t="s">
        <v>442</v>
      </c>
      <c r="B67" s="92" t="s">
        <v>549</v>
      </c>
      <c r="C67" s="196"/>
      <c r="D67" s="92"/>
      <c r="E67" s="194"/>
      <c r="G67" s="191"/>
    </row>
    <row r="68" spans="1:7" ht="12">
      <c r="A68" s="196" t="s">
        <v>612</v>
      </c>
      <c r="B68" s="92" t="s">
        <v>550</v>
      </c>
      <c r="C68" s="196"/>
      <c r="D68" s="92"/>
      <c r="E68" s="194"/>
      <c r="G68" s="191"/>
    </row>
    <row r="69" spans="1:7" ht="12">
      <c r="A69" s="196" t="s">
        <v>443</v>
      </c>
      <c r="B69" s="196" t="s">
        <v>551</v>
      </c>
      <c r="C69" s="196"/>
      <c r="D69" s="196"/>
      <c r="E69" s="194"/>
      <c r="G69" s="191"/>
    </row>
    <row r="70" spans="1:7" ht="12">
      <c r="A70" s="92" t="s">
        <v>518</v>
      </c>
      <c r="B70" s="92" t="s">
        <v>650</v>
      </c>
      <c r="C70" s="196"/>
      <c r="D70" s="196"/>
      <c r="E70" s="194"/>
      <c r="G70" s="191"/>
    </row>
    <row r="71" spans="1:7" ht="12">
      <c r="A71" s="196" t="s">
        <v>445</v>
      </c>
      <c r="B71" s="196" t="s">
        <v>552</v>
      </c>
      <c r="C71" s="196"/>
      <c r="D71" s="196"/>
      <c r="E71" s="194"/>
      <c r="G71" s="191"/>
    </row>
    <row r="72" spans="1:7" ht="12">
      <c r="A72" s="196" t="s">
        <v>643</v>
      </c>
      <c r="B72" s="196" t="s">
        <v>553</v>
      </c>
      <c r="C72" s="196"/>
      <c r="D72" s="196"/>
      <c r="E72" s="194"/>
      <c r="G72" s="191"/>
    </row>
    <row r="73" spans="1:7" ht="12">
      <c r="A73" s="196" t="s">
        <v>644</v>
      </c>
      <c r="B73" s="196" t="s">
        <v>554</v>
      </c>
      <c r="C73" s="196"/>
      <c r="D73" s="196"/>
      <c r="E73" s="194"/>
      <c r="G73" s="191"/>
    </row>
    <row r="74" spans="1:7" ht="12">
      <c r="A74" s="196" t="s">
        <v>645</v>
      </c>
      <c r="B74" s="196" t="s">
        <v>555</v>
      </c>
      <c r="C74" s="196"/>
      <c r="D74" s="196"/>
      <c r="E74" s="194"/>
      <c r="G74" s="191"/>
    </row>
    <row r="75" spans="1:7" ht="12">
      <c r="A75" s="196" t="s">
        <v>646</v>
      </c>
      <c r="B75" s="196" t="s">
        <v>556</v>
      </c>
      <c r="C75" s="196"/>
      <c r="D75" s="196"/>
      <c r="E75" s="194"/>
      <c r="G75" s="191"/>
    </row>
    <row r="76" spans="1:7" ht="12">
      <c r="A76" s="196" t="s">
        <v>647</v>
      </c>
      <c r="B76" s="196" t="s">
        <v>557</v>
      </c>
      <c r="C76" s="196"/>
      <c r="D76" s="196"/>
      <c r="E76" s="194"/>
      <c r="G76" s="191"/>
    </row>
    <row r="77" spans="1:7" ht="12">
      <c r="A77" s="196" t="s">
        <v>447</v>
      </c>
      <c r="B77" s="196" t="s">
        <v>558</v>
      </c>
      <c r="C77" s="196"/>
      <c r="D77" s="196"/>
      <c r="E77" s="194"/>
      <c r="G77" s="191"/>
    </row>
    <row r="78" spans="1:7" ht="12">
      <c r="A78" s="196" t="s">
        <v>448</v>
      </c>
      <c r="B78" s="196" t="s">
        <v>559</v>
      </c>
      <c r="C78" s="196"/>
      <c r="D78" s="196"/>
      <c r="E78" s="194"/>
      <c r="G78" s="191"/>
    </row>
    <row r="79" spans="1:7" ht="12">
      <c r="A79" s="196" t="s">
        <v>482</v>
      </c>
      <c r="B79" s="196" t="s">
        <v>560</v>
      </c>
      <c r="C79" s="196"/>
      <c r="D79" s="196"/>
      <c r="E79" s="194"/>
      <c r="G79" s="191"/>
    </row>
    <row r="80" spans="1:7" ht="12">
      <c r="A80" s="196" t="s">
        <v>451</v>
      </c>
      <c r="B80" s="196" t="s">
        <v>561</v>
      </c>
      <c r="C80" s="196"/>
      <c r="D80" s="196"/>
      <c r="E80" s="194"/>
      <c r="G80" s="191"/>
    </row>
    <row r="81" spans="1:7" ht="12">
      <c r="A81" s="196" t="s">
        <v>487</v>
      </c>
      <c r="B81" s="196" t="s">
        <v>562</v>
      </c>
      <c r="C81" s="196"/>
      <c r="D81" s="196"/>
      <c r="E81" s="194"/>
      <c r="G81" s="191"/>
    </row>
    <row r="82" spans="1:7" ht="12">
      <c r="A82" s="196" t="s">
        <v>488</v>
      </c>
      <c r="B82" s="196" t="s">
        <v>563</v>
      </c>
      <c r="C82" s="196"/>
      <c r="D82" s="196"/>
      <c r="E82" s="194"/>
      <c r="G82" s="191"/>
    </row>
    <row r="83" spans="1:7" ht="12">
      <c r="A83" s="196" t="s">
        <v>489</v>
      </c>
      <c r="B83" s="196" t="s">
        <v>564</v>
      </c>
      <c r="C83" s="196"/>
      <c r="D83" s="196"/>
      <c r="E83" s="194"/>
      <c r="G83" s="191"/>
    </row>
    <row r="84" spans="1:7" ht="12">
      <c r="A84" s="196" t="s">
        <v>490</v>
      </c>
      <c r="B84" s="196" t="s">
        <v>565</v>
      </c>
      <c r="C84" s="196"/>
      <c r="D84" s="196"/>
      <c r="E84" s="194"/>
      <c r="G84" s="191"/>
    </row>
    <row r="85" spans="1:7" ht="12">
      <c r="A85" s="196" t="s">
        <v>491</v>
      </c>
      <c r="B85" s="196" t="s">
        <v>566</v>
      </c>
      <c r="C85" s="196"/>
      <c r="D85" s="196"/>
      <c r="E85" s="194"/>
      <c r="G85" s="191"/>
    </row>
    <row r="86" spans="1:7" ht="12">
      <c r="A86" s="196" t="s">
        <v>492</v>
      </c>
      <c r="B86" s="196" t="s">
        <v>567</v>
      </c>
      <c r="C86" s="196"/>
      <c r="D86" s="196"/>
      <c r="E86" s="194"/>
      <c r="G86" s="191"/>
    </row>
    <row r="87" spans="1:7" ht="12">
      <c r="A87" s="196" t="s">
        <v>452</v>
      </c>
      <c r="B87" s="196" t="s">
        <v>568</v>
      </c>
      <c r="C87" s="196"/>
      <c r="D87" s="196"/>
      <c r="E87" s="194"/>
      <c r="G87" s="191"/>
    </row>
    <row r="88" spans="1:7" ht="12">
      <c r="A88" s="196" t="s">
        <v>493</v>
      </c>
      <c r="B88" s="196" t="s">
        <v>569</v>
      </c>
      <c r="C88" s="196"/>
      <c r="D88" s="196"/>
      <c r="E88" s="194"/>
      <c r="G88" s="191"/>
    </row>
    <row r="89" spans="1:7" ht="12">
      <c r="A89" s="196" t="s">
        <v>453</v>
      </c>
      <c r="B89" s="196" t="s">
        <v>570</v>
      </c>
      <c r="C89" s="196"/>
      <c r="D89" s="196"/>
      <c r="E89" s="194"/>
      <c r="G89" s="191"/>
    </row>
    <row r="90" spans="1:7" ht="12">
      <c r="A90" s="196" t="s">
        <v>454</v>
      </c>
      <c r="B90" s="196" t="s">
        <v>571</v>
      </c>
      <c r="C90" s="196"/>
      <c r="D90" s="196"/>
      <c r="E90" s="194"/>
      <c r="G90" s="191"/>
    </row>
    <row r="91" spans="1:7" ht="12">
      <c r="A91" s="196" t="s">
        <v>494</v>
      </c>
      <c r="B91" s="196" t="s">
        <v>572</v>
      </c>
      <c r="C91" s="196"/>
      <c r="D91" s="196"/>
      <c r="E91" s="194"/>
      <c r="G91" s="191"/>
    </row>
    <row r="92" spans="1:7" ht="12">
      <c r="A92" s="196" t="s">
        <v>495</v>
      </c>
      <c r="B92" s="196" t="s">
        <v>573</v>
      </c>
      <c r="C92" s="196"/>
      <c r="D92" s="196"/>
      <c r="E92" s="194"/>
      <c r="G92" s="191"/>
    </row>
    <row r="93" spans="1:7" ht="12">
      <c r="A93" s="196" t="s">
        <v>496</v>
      </c>
      <c r="B93" s="196" t="s">
        <v>574</v>
      </c>
      <c r="C93" s="196"/>
      <c r="D93" s="196"/>
      <c r="E93" s="194"/>
      <c r="G93" s="191"/>
    </row>
    <row r="94" spans="1:7" ht="12">
      <c r="A94" s="196" t="s">
        <v>648</v>
      </c>
      <c r="B94" s="196" t="s">
        <v>575</v>
      </c>
      <c r="C94" s="196"/>
      <c r="D94" s="196"/>
      <c r="E94" s="194"/>
      <c r="G94" s="191"/>
    </row>
    <row r="95" spans="1:7" ht="12">
      <c r="A95" s="196" t="s">
        <v>497</v>
      </c>
      <c r="B95" s="196" t="s">
        <v>576</v>
      </c>
      <c r="C95" s="196"/>
      <c r="D95" s="196"/>
      <c r="E95" s="194"/>
      <c r="G95" s="191"/>
    </row>
    <row r="96" spans="1:7" ht="12">
      <c r="A96" s="196" t="s">
        <v>456</v>
      </c>
      <c r="B96" s="196" t="s">
        <v>577</v>
      </c>
      <c r="C96" s="196"/>
      <c r="D96" s="196"/>
      <c r="E96" s="194"/>
      <c r="G96" s="191"/>
    </row>
    <row r="97" spans="1:7" ht="12">
      <c r="A97" s="196" t="s">
        <v>498</v>
      </c>
      <c r="B97" s="196" t="s">
        <v>578</v>
      </c>
      <c r="C97" s="196"/>
      <c r="D97" s="196"/>
      <c r="E97" s="194"/>
      <c r="G97" s="191"/>
    </row>
    <row r="98" spans="1:7" ht="12">
      <c r="A98" s="196" t="s">
        <v>457</v>
      </c>
      <c r="B98" s="196" t="s">
        <v>579</v>
      </c>
      <c r="C98" s="196"/>
      <c r="D98" s="196"/>
      <c r="E98" s="194"/>
      <c r="G98" s="191"/>
    </row>
    <row r="99" spans="1:7" ht="12">
      <c r="A99" s="196" t="s">
        <v>649</v>
      </c>
      <c r="B99" s="196" t="s">
        <v>580</v>
      </c>
      <c r="C99" s="196"/>
      <c r="D99" s="196"/>
      <c r="E99" s="194"/>
      <c r="G99" s="191"/>
    </row>
    <row r="100" spans="1:7" ht="12">
      <c r="A100" s="196" t="s">
        <v>499</v>
      </c>
      <c r="B100" s="196" t="s">
        <v>581</v>
      </c>
      <c r="C100" s="196"/>
      <c r="D100" s="196"/>
      <c r="E100" s="194"/>
      <c r="G100" s="191"/>
    </row>
    <row r="101" spans="1:7" ht="12">
      <c r="A101" s="196" t="s">
        <v>500</v>
      </c>
      <c r="B101" s="196" t="s">
        <v>582</v>
      </c>
      <c r="C101" s="196"/>
      <c r="D101" s="196"/>
      <c r="E101" s="194"/>
      <c r="G101" s="191"/>
    </row>
    <row r="102" spans="1:7" ht="12">
      <c r="A102" s="196" t="s">
        <v>501</v>
      </c>
      <c r="B102" s="196" t="s">
        <v>583</v>
      </c>
      <c r="C102" s="196"/>
      <c r="D102" s="196"/>
      <c r="E102" s="194"/>
      <c r="G102" s="191"/>
    </row>
    <row r="103" spans="1:7" ht="12">
      <c r="A103" s="196" t="s">
        <v>461</v>
      </c>
      <c r="B103" s="196" t="s">
        <v>584</v>
      </c>
      <c r="C103" s="196"/>
      <c r="D103" s="196"/>
      <c r="E103" s="194"/>
      <c r="G103" s="191"/>
    </row>
    <row r="104" spans="1:7" ht="12">
      <c r="A104" s="196" t="s">
        <v>502</v>
      </c>
      <c r="B104" s="196" t="s">
        <v>585</v>
      </c>
      <c r="C104" s="196"/>
      <c r="D104" s="196"/>
      <c r="E104" s="194"/>
      <c r="G104" s="191"/>
    </row>
    <row r="105" spans="1:7" ht="12">
      <c r="A105" s="196" t="s">
        <v>17</v>
      </c>
      <c r="B105" s="196" t="s">
        <v>66</v>
      </c>
      <c r="C105" s="196" t="s">
        <v>224</v>
      </c>
      <c r="D105" s="196"/>
      <c r="E105" s="194"/>
      <c r="G105" s="191"/>
    </row>
    <row r="106" spans="1:7" ht="12">
      <c r="A106" s="196" t="s">
        <v>11</v>
      </c>
      <c r="B106" s="196" t="s">
        <v>14</v>
      </c>
      <c r="C106" s="196" t="s">
        <v>225</v>
      </c>
      <c r="D106" s="196"/>
      <c r="E106" s="194"/>
      <c r="G106" s="191"/>
    </row>
    <row r="107" spans="1:7" ht="12">
      <c r="A107" s="196" t="s">
        <v>12</v>
      </c>
      <c r="B107" s="196" t="s">
        <v>15</v>
      </c>
      <c r="C107" s="196" t="s">
        <v>9</v>
      </c>
      <c r="D107" s="196"/>
      <c r="E107" s="194"/>
      <c r="G107" s="191"/>
    </row>
    <row r="108" spans="1:7" ht="12">
      <c r="A108" s="196" t="s">
        <v>13</v>
      </c>
      <c r="B108" s="196" t="s">
        <v>16</v>
      </c>
      <c r="C108" s="196" t="s">
        <v>10</v>
      </c>
      <c r="D108" s="196"/>
      <c r="E108" s="194"/>
      <c r="G108" s="191"/>
    </row>
    <row r="109" spans="1:7" ht="12">
      <c r="A109" s="196" t="s">
        <v>226</v>
      </c>
      <c r="B109" s="196" t="s">
        <v>227</v>
      </c>
      <c r="C109" s="196" t="s">
        <v>228</v>
      </c>
      <c r="D109" s="196"/>
      <c r="E109" s="194"/>
      <c r="G109" s="191"/>
    </row>
    <row r="110" spans="1:7" ht="12">
      <c r="A110" s="91" t="s">
        <v>237</v>
      </c>
      <c r="B110" s="92" t="s">
        <v>238</v>
      </c>
      <c r="C110" s="92" t="s">
        <v>239</v>
      </c>
      <c r="D110" s="92"/>
      <c r="E110" s="194"/>
      <c r="G110" s="191"/>
    </row>
    <row r="111" spans="1:7" ht="12">
      <c r="A111" s="91" t="s">
        <v>240</v>
      </c>
      <c r="B111" s="92" t="s">
        <v>241</v>
      </c>
      <c r="C111" s="92" t="s">
        <v>242</v>
      </c>
      <c r="D111" s="92"/>
      <c r="E111" s="194"/>
      <c r="G111" s="191"/>
    </row>
    <row r="112" spans="1:7" ht="12">
      <c r="A112" s="91" t="s">
        <v>243</v>
      </c>
      <c r="B112" s="92" t="s">
        <v>244</v>
      </c>
      <c r="C112" s="92" t="s">
        <v>245</v>
      </c>
      <c r="D112" s="92"/>
      <c r="E112" s="194"/>
      <c r="G112" s="191"/>
    </row>
    <row r="113" spans="1:7" ht="12">
      <c r="A113" s="92" t="s">
        <v>246</v>
      </c>
      <c r="B113" s="92" t="s">
        <v>247</v>
      </c>
      <c r="C113" s="92" t="s">
        <v>248</v>
      </c>
      <c r="D113" s="92"/>
      <c r="E113" s="194"/>
      <c r="G113" s="191"/>
    </row>
    <row r="114" spans="1:7" ht="12">
      <c r="A114" s="93" t="s">
        <v>249</v>
      </c>
      <c r="B114" s="93" t="s">
        <v>250</v>
      </c>
      <c r="C114" s="93" t="s">
        <v>251</v>
      </c>
      <c r="D114" s="92"/>
      <c r="E114" s="194"/>
      <c r="G114" s="191"/>
    </row>
    <row r="115" spans="1:7" ht="12">
      <c r="A115" s="92" t="s">
        <v>252</v>
      </c>
      <c r="B115" s="92" t="s">
        <v>253</v>
      </c>
      <c r="C115" s="92" t="s">
        <v>254</v>
      </c>
      <c r="D115" s="92"/>
      <c r="E115" s="194"/>
      <c r="G115" s="191"/>
    </row>
    <row r="116" spans="1:7" ht="12">
      <c r="A116" s="92" t="s">
        <v>255</v>
      </c>
      <c r="B116" s="92" t="s">
        <v>256</v>
      </c>
      <c r="C116" s="92" t="s">
        <v>257</v>
      </c>
      <c r="D116" s="92"/>
      <c r="E116" s="194"/>
      <c r="G116" s="191"/>
    </row>
    <row r="117" spans="1:7" ht="12">
      <c r="A117" s="92" t="s">
        <v>258</v>
      </c>
      <c r="B117" s="92" t="s">
        <v>259</v>
      </c>
      <c r="C117" s="92" t="s">
        <v>260</v>
      </c>
      <c r="D117" s="92"/>
      <c r="E117" s="194"/>
      <c r="G117" s="191"/>
    </row>
    <row r="118" spans="1:7" ht="12">
      <c r="A118" s="91" t="s">
        <v>261</v>
      </c>
      <c r="B118" s="91" t="s">
        <v>262</v>
      </c>
      <c r="C118" s="91" t="s">
        <v>263</v>
      </c>
      <c r="D118" s="91"/>
      <c r="E118" s="194"/>
      <c r="G118" s="191"/>
    </row>
    <row r="119" spans="1:7" ht="12">
      <c r="A119" s="91" t="s">
        <v>264</v>
      </c>
      <c r="B119" s="91" t="s">
        <v>265</v>
      </c>
      <c r="C119" s="91" t="s">
        <v>266</v>
      </c>
      <c r="D119" s="91"/>
      <c r="E119" s="194"/>
      <c r="G119" s="191"/>
    </row>
    <row r="120" spans="1:7" ht="12">
      <c r="A120" s="91" t="s">
        <v>267</v>
      </c>
      <c r="B120" s="91" t="s">
        <v>268</v>
      </c>
      <c r="C120" s="91" t="s">
        <v>269</v>
      </c>
      <c r="D120" s="91"/>
      <c r="E120" s="194"/>
      <c r="G120" s="191"/>
    </row>
    <row r="121" spans="1:7" ht="12">
      <c r="A121" s="91" t="s">
        <v>270</v>
      </c>
      <c r="B121" s="92" t="s">
        <v>271</v>
      </c>
      <c r="C121" s="91" t="s">
        <v>272</v>
      </c>
      <c r="D121" s="92"/>
      <c r="E121" s="194"/>
      <c r="G121" s="191"/>
    </row>
    <row r="122" spans="1:7" ht="12">
      <c r="A122" s="91" t="s">
        <v>273</v>
      </c>
      <c r="B122" s="92" t="s">
        <v>274</v>
      </c>
      <c r="C122" s="91" t="s">
        <v>275</v>
      </c>
      <c r="D122" s="92"/>
      <c r="E122" s="194"/>
      <c r="G122" s="191"/>
    </row>
    <row r="123" spans="1:7" ht="12">
      <c r="A123" s="91" t="s">
        <v>276</v>
      </c>
      <c r="B123" s="92" t="s">
        <v>277</v>
      </c>
      <c r="C123" s="91" t="s">
        <v>278</v>
      </c>
      <c r="D123" s="92"/>
      <c r="E123" s="194"/>
      <c r="G123" s="191"/>
    </row>
    <row r="124" spans="1:7" ht="12">
      <c r="A124" s="91" t="s">
        <v>279</v>
      </c>
      <c r="B124" s="92" t="s">
        <v>280</v>
      </c>
      <c r="C124" s="91" t="s">
        <v>281</v>
      </c>
      <c r="D124" s="92"/>
      <c r="E124" s="194"/>
      <c r="G124" s="191"/>
    </row>
    <row r="125" spans="1:7" ht="12">
      <c r="A125" s="92" t="s">
        <v>282</v>
      </c>
      <c r="B125" s="92" t="s">
        <v>283</v>
      </c>
      <c r="C125" s="92" t="s">
        <v>284</v>
      </c>
      <c r="D125" s="92"/>
      <c r="E125" s="194"/>
      <c r="G125" s="191"/>
    </row>
    <row r="126" spans="1:7" ht="12">
      <c r="A126" s="92" t="s">
        <v>285</v>
      </c>
      <c r="B126" s="92" t="s">
        <v>286</v>
      </c>
      <c r="C126" s="92" t="s">
        <v>287</v>
      </c>
      <c r="D126" s="92"/>
      <c r="E126" s="194"/>
      <c r="G126" s="191"/>
    </row>
    <row r="127" spans="1:7" ht="12">
      <c r="A127" s="92" t="s">
        <v>288</v>
      </c>
      <c r="B127" s="92" t="s">
        <v>289</v>
      </c>
      <c r="C127" s="92" t="s">
        <v>290</v>
      </c>
      <c r="D127" s="92"/>
      <c r="E127" s="194"/>
      <c r="G127" s="191"/>
    </row>
    <row r="128" spans="1:7" ht="12">
      <c r="A128" s="92" t="s">
        <v>291</v>
      </c>
      <c r="B128" s="92" t="s">
        <v>292</v>
      </c>
      <c r="C128" s="92" t="s">
        <v>293</v>
      </c>
      <c r="D128" s="92"/>
      <c r="E128" s="194"/>
      <c r="G128" s="191"/>
    </row>
    <row r="129" spans="1:7" ht="12">
      <c r="A129" s="92" t="s">
        <v>294</v>
      </c>
      <c r="B129" s="92" t="s">
        <v>295</v>
      </c>
      <c r="C129" s="92" t="s">
        <v>296</v>
      </c>
      <c r="D129" s="92"/>
      <c r="E129" s="194"/>
      <c r="G129" s="191"/>
    </row>
    <row r="130" spans="1:7" ht="12">
      <c r="A130" s="92" t="s">
        <v>297</v>
      </c>
      <c r="B130" s="92" t="s">
        <v>298</v>
      </c>
      <c r="C130" s="92" t="s">
        <v>299</v>
      </c>
      <c r="D130" s="92"/>
      <c r="E130" s="194"/>
      <c r="G130" s="191"/>
    </row>
    <row r="131" spans="1:7" ht="12">
      <c r="A131" s="92" t="s">
        <v>300</v>
      </c>
      <c r="B131" s="92" t="s">
        <v>301</v>
      </c>
      <c r="C131" s="92" t="s">
        <v>302</v>
      </c>
      <c r="D131" s="92"/>
      <c r="E131" s="194"/>
      <c r="G131" s="191"/>
    </row>
    <row r="132" spans="1:7" ht="12">
      <c r="A132" s="92" t="s">
        <v>303</v>
      </c>
      <c r="B132" s="92" t="s">
        <v>304</v>
      </c>
      <c r="C132" s="92" t="s">
        <v>305</v>
      </c>
      <c r="D132" s="92"/>
      <c r="E132" s="194"/>
      <c r="G132" s="191"/>
    </row>
    <row r="133" spans="1:7" ht="12">
      <c r="A133" s="92" t="s">
        <v>306</v>
      </c>
      <c r="B133" s="92" t="s">
        <v>307</v>
      </c>
      <c r="C133" s="92" t="s">
        <v>308</v>
      </c>
      <c r="D133" s="92"/>
      <c r="E133" s="194"/>
      <c r="G133" s="191"/>
    </row>
    <row r="134" spans="1:7" ht="12">
      <c r="A134" s="92" t="s">
        <v>309</v>
      </c>
      <c r="B134" s="92" t="s">
        <v>310</v>
      </c>
      <c r="C134" s="92" t="s">
        <v>311</v>
      </c>
      <c r="D134" s="92"/>
      <c r="E134" s="194"/>
      <c r="G134" s="191"/>
    </row>
    <row r="135" spans="1:7" ht="12">
      <c r="A135" s="91" t="s">
        <v>312</v>
      </c>
      <c r="B135" s="91" t="s">
        <v>313</v>
      </c>
      <c r="C135" s="91" t="s">
        <v>314</v>
      </c>
      <c r="D135" s="91"/>
      <c r="E135" s="194"/>
      <c r="G135" s="191"/>
    </row>
    <row r="136" spans="1:7" ht="12">
      <c r="A136" s="91" t="s">
        <v>315</v>
      </c>
      <c r="B136" s="91" t="s">
        <v>316</v>
      </c>
      <c r="C136" s="92" t="s">
        <v>317</v>
      </c>
      <c r="D136" s="91"/>
      <c r="E136" s="194"/>
      <c r="G136" s="191"/>
    </row>
    <row r="137" spans="1:7" ht="12">
      <c r="A137" s="91" t="s">
        <v>318</v>
      </c>
      <c r="B137" s="92" t="s">
        <v>319</v>
      </c>
      <c r="C137" s="91" t="s">
        <v>320</v>
      </c>
      <c r="D137" s="92"/>
      <c r="E137" s="194"/>
      <c r="G137" s="191"/>
    </row>
    <row r="138" spans="1:7" ht="12">
      <c r="A138" s="94" t="s">
        <v>321</v>
      </c>
      <c r="B138" s="94" t="s">
        <v>322</v>
      </c>
      <c r="C138" s="94" t="s">
        <v>323</v>
      </c>
      <c r="D138" s="94"/>
      <c r="E138" s="194"/>
      <c r="G138" s="191"/>
    </row>
    <row r="139" spans="1:7" ht="12">
      <c r="A139" s="94" t="s">
        <v>324</v>
      </c>
      <c r="B139" s="94" t="s">
        <v>325</v>
      </c>
      <c r="C139" s="94" t="s">
        <v>326</v>
      </c>
      <c r="D139" s="94"/>
      <c r="E139" s="194"/>
      <c r="G139" s="191"/>
    </row>
    <row r="140" spans="1:7" ht="12">
      <c r="A140" s="94" t="s">
        <v>327</v>
      </c>
      <c r="B140" s="94" t="s">
        <v>328</v>
      </c>
      <c r="C140" s="94" t="s">
        <v>329</v>
      </c>
      <c r="D140" s="94"/>
      <c r="E140" s="194"/>
      <c r="G140" s="191"/>
    </row>
    <row r="141" spans="1:7" ht="12">
      <c r="A141" s="94" t="s">
        <v>330</v>
      </c>
      <c r="B141" s="94" t="s">
        <v>331</v>
      </c>
      <c r="C141" s="94" t="s">
        <v>332</v>
      </c>
      <c r="D141" s="94"/>
      <c r="E141" s="194"/>
      <c r="G141" s="191"/>
    </row>
    <row r="142" spans="1:7" ht="12">
      <c r="A142" s="94" t="s">
        <v>333</v>
      </c>
      <c r="B142" s="94" t="s">
        <v>334</v>
      </c>
      <c r="C142" s="94" t="s">
        <v>335</v>
      </c>
      <c r="D142" s="94"/>
      <c r="E142" s="194"/>
      <c r="G142" s="191"/>
    </row>
    <row r="143" spans="1:7" ht="12">
      <c r="A143" s="94" t="s">
        <v>336</v>
      </c>
      <c r="B143" s="94" t="s">
        <v>337</v>
      </c>
      <c r="C143" s="94" t="s">
        <v>338</v>
      </c>
      <c r="D143" s="94"/>
      <c r="E143" s="194"/>
      <c r="G143" s="191"/>
    </row>
    <row r="144" spans="1:7" ht="12">
      <c r="A144" s="91" t="s">
        <v>339</v>
      </c>
      <c r="B144" s="92" t="s">
        <v>340</v>
      </c>
      <c r="C144" s="92" t="s">
        <v>341</v>
      </c>
      <c r="D144" s="92"/>
      <c r="E144" s="194"/>
      <c r="G144" s="191"/>
    </row>
    <row r="145" spans="1:7" ht="12">
      <c r="A145" s="91" t="s">
        <v>342</v>
      </c>
      <c r="B145" s="92" t="s">
        <v>343</v>
      </c>
      <c r="C145" s="92" t="s">
        <v>344</v>
      </c>
      <c r="D145" s="92"/>
      <c r="E145" s="194"/>
      <c r="G145" s="191"/>
    </row>
    <row r="146" spans="1:7" ht="12">
      <c r="A146" s="92" t="s">
        <v>345</v>
      </c>
      <c r="B146" s="92" t="s">
        <v>346</v>
      </c>
      <c r="C146" s="92" t="s">
        <v>347</v>
      </c>
      <c r="D146" s="92"/>
      <c r="E146" s="194"/>
      <c r="G146" s="191"/>
    </row>
    <row r="147" spans="1:7" ht="12">
      <c r="A147" s="92" t="s">
        <v>348</v>
      </c>
      <c r="B147" s="92" t="s">
        <v>349</v>
      </c>
      <c r="C147" s="92" t="s">
        <v>350</v>
      </c>
      <c r="D147" s="92"/>
      <c r="E147" s="194"/>
      <c r="G147" s="191"/>
    </row>
    <row r="148" spans="1:7" ht="12">
      <c r="A148" s="92" t="s">
        <v>351</v>
      </c>
      <c r="B148" s="92" t="s">
        <v>352</v>
      </c>
      <c r="C148" s="92" t="s">
        <v>353</v>
      </c>
      <c r="D148" s="92"/>
      <c r="E148" s="194"/>
      <c r="G148" s="191"/>
    </row>
    <row r="149" spans="1:7" ht="12">
      <c r="A149" s="92" t="s">
        <v>354</v>
      </c>
      <c r="B149" s="91" t="s">
        <v>355</v>
      </c>
      <c r="C149" s="91" t="s">
        <v>356</v>
      </c>
      <c r="D149" s="91"/>
      <c r="E149" s="194"/>
      <c r="G149" s="191"/>
    </row>
    <row r="150" spans="1:7" ht="12">
      <c r="A150" s="92" t="s">
        <v>357</v>
      </c>
      <c r="B150" s="91" t="s">
        <v>358</v>
      </c>
      <c r="C150" s="91" t="s">
        <v>359</v>
      </c>
      <c r="D150" s="91"/>
      <c r="E150" s="194"/>
      <c r="G150" s="191"/>
    </row>
    <row r="151" spans="1:7" ht="12">
      <c r="A151" s="92" t="s">
        <v>360</v>
      </c>
      <c r="B151" s="91" t="s">
        <v>361</v>
      </c>
      <c r="C151" s="91" t="s">
        <v>362</v>
      </c>
      <c r="D151" s="91"/>
      <c r="E151" s="194"/>
      <c r="G151" s="191"/>
    </row>
    <row r="152" spans="1:7" ht="12">
      <c r="A152" s="92" t="s">
        <v>363</v>
      </c>
      <c r="B152" s="92" t="s">
        <v>364</v>
      </c>
      <c r="C152" s="92" t="s">
        <v>365</v>
      </c>
      <c r="D152" s="92"/>
      <c r="E152" s="194"/>
      <c r="G152" s="191"/>
    </row>
    <row r="153" spans="1:7" ht="12">
      <c r="A153" s="92" t="s">
        <v>366</v>
      </c>
      <c r="B153" s="92" t="s">
        <v>367</v>
      </c>
      <c r="C153" s="92" t="s">
        <v>368</v>
      </c>
      <c r="D153" s="92"/>
      <c r="E153" s="194"/>
      <c r="G153" s="191"/>
    </row>
    <row r="154" spans="1:7" ht="12">
      <c r="A154" s="92" t="s">
        <v>369</v>
      </c>
      <c r="B154" s="92" t="s">
        <v>370</v>
      </c>
      <c r="C154" s="92" t="s">
        <v>371</v>
      </c>
      <c r="D154" s="92"/>
      <c r="E154" s="194"/>
      <c r="G154" s="191"/>
    </row>
    <row r="155" spans="1:7" ht="12">
      <c r="A155" s="92" t="s">
        <v>372</v>
      </c>
      <c r="B155" s="92" t="s">
        <v>373</v>
      </c>
      <c r="C155" s="92" t="s">
        <v>374</v>
      </c>
      <c r="D155" s="92"/>
      <c r="E155" s="194"/>
      <c r="G155" s="191"/>
    </row>
    <row r="156" spans="1:7" ht="12">
      <c r="A156" s="92" t="s">
        <v>375</v>
      </c>
      <c r="B156" s="92" t="s">
        <v>376</v>
      </c>
      <c r="C156" s="92" t="s">
        <v>377</v>
      </c>
      <c r="D156" s="92"/>
      <c r="E156" s="194"/>
      <c r="G156" s="191"/>
    </row>
    <row r="157" spans="1:7" ht="12">
      <c r="A157" s="92" t="s">
        <v>378</v>
      </c>
      <c r="B157" s="92" t="s">
        <v>379</v>
      </c>
      <c r="C157" s="92" t="s">
        <v>380</v>
      </c>
      <c r="D157" s="92"/>
      <c r="E157" s="194"/>
      <c r="G157" s="191"/>
    </row>
    <row r="158" spans="1:7" ht="12">
      <c r="A158" s="92" t="s">
        <v>381</v>
      </c>
      <c r="B158" s="92" t="s">
        <v>382</v>
      </c>
      <c r="C158" s="92" t="s">
        <v>383</v>
      </c>
      <c r="D158" s="92"/>
      <c r="E158" s="194"/>
      <c r="G158" s="191"/>
    </row>
    <row r="159" spans="1:7" ht="12">
      <c r="A159" s="92" t="s">
        <v>384</v>
      </c>
      <c r="B159" s="92" t="s">
        <v>385</v>
      </c>
      <c r="C159" s="92" t="s">
        <v>386</v>
      </c>
      <c r="D159" s="92"/>
      <c r="E159" s="194"/>
      <c r="G159" s="191"/>
    </row>
    <row r="160" spans="1:7" ht="12">
      <c r="A160" s="92" t="s">
        <v>411</v>
      </c>
      <c r="B160" s="92" t="s">
        <v>412</v>
      </c>
      <c r="C160" s="92" t="s">
        <v>413</v>
      </c>
      <c r="D160" s="92"/>
      <c r="E160" s="194"/>
      <c r="G160" s="191"/>
    </row>
    <row r="161" spans="1:7" ht="12">
      <c r="A161" s="195" t="s">
        <v>414</v>
      </c>
      <c r="B161" s="195" t="s">
        <v>415</v>
      </c>
      <c r="C161" s="195" t="s">
        <v>416</v>
      </c>
      <c r="D161" s="195"/>
      <c r="E161" s="194"/>
      <c r="G161" s="191"/>
    </row>
    <row r="162" spans="1:7" ht="12">
      <c r="A162" s="191"/>
      <c r="B162" s="191"/>
      <c r="C162" s="191"/>
      <c r="D162" s="191"/>
      <c r="E162" s="194"/>
      <c r="G162" s="191"/>
    </row>
    <row r="163" spans="1:7" ht="12">
      <c r="A163" s="191"/>
      <c r="B163" s="191"/>
      <c r="C163" s="191"/>
      <c r="D163" s="191"/>
      <c r="E163" s="194"/>
      <c r="G163" s="191"/>
    </row>
    <row r="164" spans="1:7" ht="12">
      <c r="A164" s="191"/>
      <c r="B164" s="191"/>
      <c r="C164" s="191"/>
      <c r="D164" s="191"/>
      <c r="E164" s="194"/>
      <c r="G164" s="191"/>
    </row>
    <row r="165" spans="1:7" ht="12">
      <c r="A165" s="191"/>
      <c r="B165" s="191"/>
      <c r="C165" s="191"/>
      <c r="D165" s="191"/>
      <c r="E165" s="194"/>
      <c r="G165" s="191"/>
    </row>
    <row r="166" spans="1:7" ht="12">
      <c r="A166" s="191"/>
      <c r="B166" s="191"/>
      <c r="C166" s="191"/>
      <c r="D166" s="191"/>
      <c r="E166" s="194"/>
      <c r="G166" s="191"/>
    </row>
    <row r="167" spans="1:7" ht="12">
      <c r="A167" s="191"/>
      <c r="B167" s="191"/>
      <c r="C167" s="191"/>
      <c r="D167" s="191"/>
      <c r="E167" s="194"/>
      <c r="G167" s="191"/>
    </row>
    <row r="168" spans="1:7" ht="12">
      <c r="A168" s="191"/>
      <c r="B168" s="191"/>
      <c r="C168" s="191"/>
      <c r="D168" s="191"/>
      <c r="E168" s="194"/>
      <c r="G168" s="191"/>
    </row>
    <row r="169" spans="1:7" ht="12">
      <c r="A169" s="191"/>
      <c r="B169" s="191"/>
      <c r="C169" s="191"/>
      <c r="D169" s="191"/>
      <c r="E169" s="194"/>
      <c r="G169" s="191"/>
    </row>
    <row r="170" spans="1:7" ht="12">
      <c r="A170" s="191"/>
      <c r="B170" s="191"/>
      <c r="C170" s="191"/>
      <c r="D170" s="191"/>
      <c r="E170" s="194"/>
      <c r="G170" s="191"/>
    </row>
    <row r="171" spans="1:7" ht="12">
      <c r="A171" s="191"/>
      <c r="B171" s="191"/>
      <c r="C171" s="191"/>
      <c r="D171" s="191"/>
      <c r="E171" s="194"/>
      <c r="G171" s="191"/>
    </row>
    <row r="172" spans="1:7" ht="12">
      <c r="A172" s="191"/>
      <c r="B172" s="191"/>
      <c r="C172" s="191"/>
      <c r="D172" s="191"/>
      <c r="E172" s="194"/>
      <c r="G172" s="191"/>
    </row>
    <row r="173" spans="1:7" ht="12">
      <c r="A173" s="191"/>
      <c r="B173" s="191"/>
      <c r="C173" s="191"/>
      <c r="D173" s="191"/>
      <c r="E173" s="194"/>
      <c r="G173" s="191"/>
    </row>
    <row r="174" spans="1:7" ht="12">
      <c r="A174" s="191"/>
      <c r="B174" s="191"/>
      <c r="C174" s="191"/>
      <c r="D174" s="191"/>
      <c r="E174" s="194"/>
      <c r="G174" s="191"/>
    </row>
    <row r="175" spans="1:7" ht="12">
      <c r="A175" s="191"/>
      <c r="B175" s="191"/>
      <c r="C175" s="191"/>
      <c r="D175" s="191"/>
      <c r="E175" s="194"/>
      <c r="G175" s="191"/>
    </row>
    <row r="176" spans="1:7" ht="12">
      <c r="A176" s="191"/>
      <c r="B176" s="191"/>
      <c r="C176" s="191"/>
      <c r="D176" s="191"/>
      <c r="E176" s="194"/>
      <c r="G176" s="191"/>
    </row>
    <row r="177" spans="1:7" ht="12">
      <c r="A177" s="191"/>
      <c r="B177" s="191"/>
      <c r="C177" s="191"/>
      <c r="D177" s="191"/>
      <c r="E177" s="194"/>
      <c r="G177" s="191"/>
    </row>
    <row r="178" spans="1:7" ht="12">
      <c r="A178" s="191"/>
      <c r="B178" s="191"/>
      <c r="C178" s="191"/>
      <c r="D178" s="191"/>
      <c r="E178" s="194"/>
      <c r="G178" s="191"/>
    </row>
    <row r="179" spans="1:7" ht="12">
      <c r="A179" s="191"/>
      <c r="B179" s="191"/>
      <c r="C179" s="191"/>
      <c r="D179" s="191"/>
      <c r="E179" s="194"/>
      <c r="G179" s="191"/>
    </row>
    <row r="180" spans="1:7" ht="12">
      <c r="A180" s="191"/>
      <c r="B180" s="191"/>
      <c r="C180" s="191"/>
      <c r="D180" s="191"/>
      <c r="E180" s="194"/>
      <c r="G180" s="191"/>
    </row>
    <row r="181" spans="1:7" ht="12">
      <c r="A181" s="191"/>
      <c r="B181" s="191"/>
      <c r="C181" s="191"/>
      <c r="D181" s="191"/>
      <c r="E181" s="194"/>
      <c r="G181" s="191"/>
    </row>
    <row r="182" spans="1:7" ht="12">
      <c r="A182" s="191"/>
      <c r="B182" s="191"/>
      <c r="C182" s="191"/>
      <c r="D182" s="191"/>
      <c r="E182" s="194"/>
      <c r="G182" s="191"/>
    </row>
    <row r="183" spans="1:7" ht="12">
      <c r="A183" s="191"/>
      <c r="B183" s="191"/>
      <c r="C183" s="191"/>
      <c r="D183" s="191"/>
      <c r="E183" s="194"/>
      <c r="G183" s="191"/>
    </row>
    <row r="184" spans="1:7" ht="12">
      <c r="A184" s="191"/>
      <c r="B184" s="191"/>
      <c r="C184" s="191"/>
      <c r="D184" s="191"/>
      <c r="E184" s="194"/>
      <c r="G184" s="191"/>
    </row>
    <row r="185" spans="1:7" ht="12">
      <c r="A185" s="191"/>
      <c r="B185" s="191"/>
      <c r="C185" s="191"/>
      <c r="D185" s="191"/>
      <c r="E185" s="194"/>
      <c r="G185" s="191"/>
    </row>
    <row r="186" spans="1:7" ht="12">
      <c r="A186" s="191"/>
      <c r="B186" s="191"/>
      <c r="C186" s="191"/>
      <c r="D186" s="191"/>
      <c r="E186" s="194"/>
      <c r="G186" s="191"/>
    </row>
    <row r="187" spans="1:7" ht="12">
      <c r="A187" s="191"/>
      <c r="B187" s="191"/>
      <c r="C187" s="191"/>
      <c r="D187" s="191"/>
      <c r="E187" s="194"/>
      <c r="G187" s="191"/>
    </row>
    <row r="188" spans="1:7" ht="12">
      <c r="A188" s="194"/>
      <c r="B188" s="191"/>
      <c r="C188" s="191"/>
      <c r="D188" s="191"/>
      <c r="E188" s="194"/>
      <c r="G188" s="191"/>
    </row>
    <row r="189" spans="1:7" ht="12">
      <c r="A189" s="191"/>
      <c r="B189" s="191"/>
      <c r="C189" s="191"/>
      <c r="D189" s="191"/>
      <c r="E189" s="194"/>
      <c r="G189" s="191"/>
    </row>
    <row r="190" spans="1:7" ht="12">
      <c r="A190" s="191"/>
      <c r="B190" s="191"/>
      <c r="C190" s="191"/>
      <c r="D190" s="191"/>
      <c r="E190" s="194"/>
      <c r="G190" s="191"/>
    </row>
    <row r="191" spans="1:7" ht="12">
      <c r="A191" s="191"/>
      <c r="B191" s="191"/>
      <c r="C191" s="191"/>
      <c r="D191" s="191"/>
      <c r="E191" s="194"/>
      <c r="G191" s="191"/>
    </row>
    <row r="192" spans="1:7" ht="12">
      <c r="A192" s="191"/>
      <c r="B192" s="191"/>
      <c r="C192" s="191"/>
      <c r="D192" s="191"/>
      <c r="E192" s="194"/>
      <c r="G192" s="191"/>
    </row>
    <row r="193" spans="1:7" ht="12">
      <c r="A193" s="191"/>
      <c r="B193" s="191"/>
      <c r="C193" s="191"/>
      <c r="D193" s="191"/>
      <c r="E193" s="194"/>
      <c r="G193" s="191"/>
    </row>
    <row r="194" spans="1:7" ht="12">
      <c r="A194" s="191"/>
      <c r="B194" s="191"/>
      <c r="C194" s="191"/>
      <c r="D194" s="191"/>
      <c r="E194" s="194"/>
      <c r="G194" s="191"/>
    </row>
    <row r="195" spans="1:7" ht="12">
      <c r="A195" s="191"/>
      <c r="B195" s="191"/>
      <c r="C195" s="191"/>
      <c r="D195" s="191"/>
      <c r="E195" s="194"/>
      <c r="G195" s="191"/>
    </row>
    <row r="196" spans="1:7" ht="12">
      <c r="A196" s="191"/>
      <c r="B196" s="191"/>
      <c r="C196" s="191"/>
      <c r="D196" s="191"/>
      <c r="E196" s="194"/>
      <c r="G196" s="191"/>
    </row>
    <row r="197" spans="1:7" ht="12">
      <c r="A197" s="191"/>
      <c r="B197" s="191"/>
      <c r="C197" s="191"/>
      <c r="D197" s="191"/>
      <c r="E197" s="194"/>
      <c r="G197" s="191"/>
    </row>
    <row r="198" spans="1:7" ht="12">
      <c r="A198" s="191"/>
      <c r="B198" s="191"/>
      <c r="C198" s="191"/>
      <c r="D198" s="191"/>
      <c r="E198" s="194"/>
      <c r="G198" s="191"/>
    </row>
    <row r="199" spans="1:7" ht="12">
      <c r="A199" s="191"/>
      <c r="B199" s="191"/>
      <c r="C199" s="191"/>
      <c r="D199" s="191"/>
      <c r="E199" s="194"/>
      <c r="G199" s="191"/>
    </row>
    <row r="200" spans="1:7" ht="12">
      <c r="A200" s="191"/>
      <c r="B200" s="191"/>
      <c r="C200" s="191"/>
      <c r="D200" s="191"/>
      <c r="E200" s="194"/>
      <c r="G200" s="191"/>
    </row>
    <row r="201" spans="1:7" ht="12">
      <c r="A201" s="191"/>
      <c r="B201" s="191"/>
      <c r="C201" s="191"/>
      <c r="D201" s="191"/>
      <c r="E201" s="194"/>
      <c r="G201" s="191"/>
    </row>
    <row r="202" spans="1:7" ht="12">
      <c r="A202" s="191"/>
      <c r="B202" s="191"/>
      <c r="C202" s="191"/>
      <c r="D202" s="191"/>
      <c r="E202" s="194"/>
      <c r="G202" s="191"/>
    </row>
    <row r="203" spans="1:7" ht="12">
      <c r="A203" s="191"/>
      <c r="B203" s="191"/>
      <c r="C203" s="191"/>
      <c r="D203" s="191"/>
      <c r="E203" s="194"/>
      <c r="G203" s="191"/>
    </row>
    <row r="204" spans="1:7" ht="12">
      <c r="A204" s="191"/>
      <c r="B204" s="191"/>
      <c r="C204" s="191"/>
      <c r="D204" s="191"/>
      <c r="E204" s="194"/>
      <c r="G204" s="191"/>
    </row>
    <row r="205" spans="1:7" ht="12">
      <c r="A205" s="191"/>
      <c r="B205" s="191"/>
      <c r="C205" s="191"/>
      <c r="D205" s="191"/>
      <c r="E205" s="194"/>
      <c r="G205" s="191"/>
    </row>
    <row r="206" spans="1:7" ht="12">
      <c r="A206" s="191"/>
      <c r="B206" s="191"/>
      <c r="C206" s="191"/>
      <c r="D206" s="191"/>
      <c r="E206" s="194"/>
      <c r="G206" s="191"/>
    </row>
    <row r="207" spans="1:7" ht="12">
      <c r="A207" s="191"/>
      <c r="B207" s="191"/>
      <c r="C207" s="191"/>
      <c r="D207" s="191"/>
      <c r="E207" s="194"/>
      <c r="G207" s="191"/>
    </row>
    <row r="208" spans="1:7" ht="12">
      <c r="A208" s="191"/>
      <c r="B208" s="191"/>
      <c r="C208" s="191"/>
      <c r="D208" s="191"/>
      <c r="E208" s="194"/>
      <c r="G208" s="191"/>
    </row>
    <row r="209" spans="1:7" ht="12">
      <c r="A209" s="191"/>
      <c r="B209" s="191"/>
      <c r="C209" s="191"/>
      <c r="D209" s="191"/>
      <c r="E209" s="194"/>
      <c r="G209" s="191"/>
    </row>
    <row r="210" spans="1:7" ht="12">
      <c r="A210" s="191"/>
      <c r="B210" s="191"/>
      <c r="C210" s="191"/>
      <c r="D210" s="191"/>
      <c r="E210" s="194"/>
      <c r="G210" s="191"/>
    </row>
    <row r="211" spans="1:7" ht="12">
      <c r="A211" s="191"/>
      <c r="B211" s="191"/>
      <c r="C211" s="191"/>
      <c r="D211" s="191"/>
      <c r="E211" s="194"/>
      <c r="G211" s="191"/>
    </row>
    <row r="212" spans="1:7" ht="12">
      <c r="A212" s="191"/>
      <c r="B212" s="191"/>
      <c r="C212" s="191"/>
      <c r="D212" s="191"/>
      <c r="E212" s="194"/>
      <c r="G212" s="191"/>
    </row>
    <row r="213" spans="1:7" ht="12">
      <c r="A213" s="191"/>
      <c r="B213" s="191"/>
      <c r="C213" s="191"/>
      <c r="D213" s="191"/>
      <c r="E213" s="194"/>
      <c r="G213" s="191"/>
    </row>
    <row r="214" spans="1:7" ht="12">
      <c r="A214" s="191"/>
      <c r="B214" s="191"/>
      <c r="C214" s="191"/>
      <c r="D214" s="191"/>
      <c r="E214" s="194"/>
      <c r="G214" s="191"/>
    </row>
    <row r="215" spans="1:7" ht="12">
      <c r="A215" s="191"/>
      <c r="B215" s="191"/>
      <c r="C215" s="191"/>
      <c r="D215" s="191"/>
      <c r="E215" s="194"/>
      <c r="G215" s="191"/>
    </row>
    <row r="216" spans="1:7" ht="12">
      <c r="A216" s="82"/>
      <c r="B216" s="83"/>
      <c r="C216" s="84"/>
      <c r="D216" s="191"/>
      <c r="E216" s="194"/>
      <c r="G216" s="191"/>
    </row>
    <row r="217" spans="1:7" ht="12">
      <c r="A217" s="85"/>
      <c r="B217" s="86"/>
      <c r="C217" s="86"/>
      <c r="D217" s="191"/>
      <c r="E217" s="194"/>
      <c r="G217" s="191"/>
    </row>
    <row r="218" spans="1:7" ht="12">
      <c r="A218" s="87"/>
      <c r="B218" s="88"/>
      <c r="C218" s="89"/>
      <c r="D218" s="83"/>
      <c r="E218" s="194"/>
      <c r="G218" s="191"/>
    </row>
    <row r="219" spans="1:7" ht="12">
      <c r="A219" s="90"/>
      <c r="B219" s="90"/>
      <c r="C219" s="90"/>
      <c r="D219" s="86"/>
      <c r="E219" s="194"/>
      <c r="G219" s="191"/>
    </row>
    <row r="220" spans="1:7" ht="12">
      <c r="A220" s="91"/>
      <c r="B220" s="92"/>
      <c r="C220" s="92"/>
      <c r="D220" s="88"/>
      <c r="G220" s="84"/>
    </row>
    <row r="221" spans="1:7" ht="12">
      <c r="A221" s="91"/>
      <c r="B221" s="92"/>
      <c r="C221" s="92"/>
      <c r="D221" s="90"/>
      <c r="G221" s="86"/>
    </row>
    <row r="222" spans="1:7" ht="12">
      <c r="A222" s="91"/>
      <c r="B222" s="92"/>
      <c r="C222" s="92"/>
      <c r="D222" s="92"/>
      <c r="G222" s="89"/>
    </row>
    <row r="223" spans="1:7" ht="12">
      <c r="A223" s="92"/>
      <c r="B223" s="92"/>
      <c r="C223" s="92"/>
      <c r="D223" s="92"/>
      <c r="G223" s="90"/>
    </row>
    <row r="224" spans="1:7" ht="12">
      <c r="A224" s="93"/>
      <c r="B224" s="93"/>
      <c r="C224" s="93"/>
      <c r="D224" s="92"/>
      <c r="G224" s="92"/>
    </row>
    <row r="225" spans="1:7" ht="12">
      <c r="A225" s="92"/>
      <c r="B225" s="92"/>
      <c r="C225" s="92"/>
      <c r="D225" s="92"/>
      <c r="G225" s="92"/>
    </row>
    <row r="226" spans="1:7" ht="12">
      <c r="A226" s="92"/>
      <c r="B226" s="92"/>
      <c r="C226" s="92"/>
      <c r="D226" s="92"/>
      <c r="G226" s="92"/>
    </row>
    <row r="227" spans="1:7" ht="12">
      <c r="A227" s="92"/>
      <c r="B227" s="92"/>
      <c r="C227" s="92"/>
      <c r="D227" s="92"/>
      <c r="G227" s="92"/>
    </row>
    <row r="228" spans="1:7" ht="12">
      <c r="A228" s="91"/>
      <c r="B228" s="91"/>
      <c r="C228" s="91"/>
      <c r="D228" s="92"/>
      <c r="G228" s="92"/>
    </row>
    <row r="229" spans="1:7" ht="12">
      <c r="A229" s="91"/>
      <c r="B229" s="91"/>
      <c r="C229" s="91"/>
      <c r="D229" s="92"/>
      <c r="G229" s="92"/>
    </row>
    <row r="230" spans="1:7" ht="12">
      <c r="A230" s="91"/>
      <c r="B230" s="91"/>
      <c r="C230" s="91"/>
      <c r="D230" s="91"/>
      <c r="G230" s="92"/>
    </row>
    <row r="231" spans="1:7" ht="12">
      <c r="A231" s="91"/>
      <c r="B231" s="92"/>
      <c r="C231" s="91"/>
      <c r="D231" s="91"/>
      <c r="G231" s="92"/>
    </row>
    <row r="232" spans="1:7" ht="12">
      <c r="A232" s="91"/>
      <c r="B232" s="92"/>
      <c r="C232" s="91"/>
      <c r="D232" s="91"/>
      <c r="G232" s="91"/>
    </row>
    <row r="233" spans="1:7" ht="12">
      <c r="A233" s="91"/>
      <c r="B233" s="92"/>
      <c r="C233" s="91"/>
      <c r="D233" s="92"/>
      <c r="G233" s="91"/>
    </row>
    <row r="234" spans="1:7" ht="12">
      <c r="A234" s="91"/>
      <c r="B234" s="92"/>
      <c r="C234" s="91"/>
      <c r="D234" s="92"/>
      <c r="G234" s="91"/>
    </row>
    <row r="235" spans="1:7" ht="12">
      <c r="A235" s="92"/>
      <c r="B235" s="92"/>
      <c r="C235" s="92"/>
      <c r="D235" s="92"/>
      <c r="G235" s="91"/>
    </row>
    <row r="236" spans="1:7" ht="12">
      <c r="A236" s="92"/>
      <c r="B236" s="92"/>
      <c r="C236" s="92"/>
      <c r="D236" s="92"/>
      <c r="G236" s="91"/>
    </row>
    <row r="237" spans="1:7" ht="12">
      <c r="A237" s="92"/>
      <c r="B237" s="92"/>
      <c r="C237" s="92"/>
      <c r="D237" s="92"/>
      <c r="G237" s="91"/>
    </row>
    <row r="238" spans="1:7" ht="12">
      <c r="A238" s="92"/>
      <c r="B238" s="92"/>
      <c r="C238" s="92"/>
      <c r="D238" s="92"/>
      <c r="G238" s="91"/>
    </row>
    <row r="239" spans="1:7" ht="12">
      <c r="A239" s="92"/>
      <c r="B239" s="92"/>
      <c r="C239" s="92"/>
      <c r="D239" s="92"/>
      <c r="G239" s="92"/>
    </row>
    <row r="240" spans="1:7" ht="12">
      <c r="A240" s="92"/>
      <c r="B240" s="92"/>
      <c r="C240" s="92"/>
      <c r="D240" s="92"/>
      <c r="G240" s="92"/>
    </row>
    <row r="241" spans="1:7" ht="12">
      <c r="A241" s="92"/>
      <c r="B241" s="92"/>
      <c r="C241" s="92"/>
      <c r="D241" s="92"/>
      <c r="G241" s="92"/>
    </row>
    <row r="242" spans="1:7" ht="12">
      <c r="A242" s="92"/>
      <c r="B242" s="92"/>
      <c r="C242" s="92"/>
      <c r="D242" s="92"/>
      <c r="G242" s="92"/>
    </row>
    <row r="243" spans="1:7" ht="12">
      <c r="A243" s="92"/>
      <c r="B243" s="92"/>
      <c r="C243" s="92"/>
      <c r="D243" s="92"/>
      <c r="G243" s="92"/>
    </row>
    <row r="244" spans="1:7" ht="12">
      <c r="A244" s="92"/>
      <c r="B244" s="92"/>
      <c r="C244" s="92"/>
      <c r="D244" s="92"/>
      <c r="G244" s="92"/>
    </row>
    <row r="245" spans="1:7" ht="12">
      <c r="A245" s="91"/>
      <c r="B245" s="91"/>
      <c r="C245" s="91"/>
      <c r="D245" s="92"/>
      <c r="G245" s="92"/>
    </row>
    <row r="246" spans="1:7" ht="12">
      <c r="A246" s="91"/>
      <c r="B246" s="91"/>
      <c r="C246" s="92"/>
      <c r="D246" s="92"/>
      <c r="G246" s="92"/>
    </row>
    <row r="247" spans="1:7" ht="12">
      <c r="A247" s="91"/>
      <c r="B247" s="92"/>
      <c r="C247" s="91"/>
      <c r="D247" s="91"/>
      <c r="G247" s="92"/>
    </row>
    <row r="248" spans="1:7" ht="12">
      <c r="A248" s="94"/>
      <c r="B248" s="94"/>
      <c r="C248" s="94"/>
      <c r="D248" s="91"/>
      <c r="G248" s="92"/>
    </row>
    <row r="249" spans="1:7" ht="12">
      <c r="A249" s="94"/>
      <c r="B249" s="94"/>
      <c r="C249" s="94"/>
      <c r="D249" s="92"/>
      <c r="G249" s="91"/>
    </row>
    <row r="250" spans="1:7" ht="12">
      <c r="A250" s="94"/>
      <c r="B250" s="94"/>
      <c r="C250" s="94"/>
      <c r="D250" s="94"/>
      <c r="G250" s="92"/>
    </row>
    <row r="251" spans="1:7" ht="12">
      <c r="A251" s="94"/>
      <c r="B251" s="94"/>
      <c r="C251" s="94"/>
      <c r="D251" s="94"/>
      <c r="G251" s="91"/>
    </row>
    <row r="252" spans="1:7" ht="12">
      <c r="A252" s="94"/>
      <c r="B252" s="94"/>
      <c r="C252" s="94"/>
      <c r="D252" s="94"/>
      <c r="G252" s="94"/>
    </row>
    <row r="253" spans="1:7" ht="12">
      <c r="A253" s="94"/>
      <c r="B253" s="94"/>
      <c r="C253" s="94"/>
      <c r="D253" s="94"/>
      <c r="G253" s="94"/>
    </row>
    <row r="254" spans="1:7" ht="12">
      <c r="A254" s="91"/>
      <c r="B254" s="92"/>
      <c r="C254" s="92"/>
      <c r="D254" s="94"/>
      <c r="G254" s="94"/>
    </row>
    <row r="255" spans="1:7" ht="12">
      <c r="A255" s="91"/>
      <c r="B255" s="92"/>
      <c r="C255" s="92"/>
      <c r="D255" s="94"/>
      <c r="G255" s="94"/>
    </row>
    <row r="256" spans="1:7" ht="12">
      <c r="A256" s="92"/>
      <c r="B256" s="92"/>
      <c r="C256" s="92"/>
      <c r="D256" s="92"/>
      <c r="G256" s="94"/>
    </row>
    <row r="257" spans="1:7" ht="12">
      <c r="A257" s="92"/>
      <c r="B257" s="92"/>
      <c r="C257" s="92"/>
      <c r="D257" s="92"/>
      <c r="G257" s="94"/>
    </row>
    <row r="258" spans="1:7" ht="12">
      <c r="A258" s="92"/>
      <c r="B258" s="92"/>
      <c r="C258" s="92"/>
      <c r="D258" s="92"/>
      <c r="G258" s="92"/>
    </row>
    <row r="259" spans="1:7" ht="12">
      <c r="A259" s="92"/>
      <c r="B259" s="91"/>
      <c r="C259" s="91"/>
      <c r="D259" s="92"/>
      <c r="G259" s="92"/>
    </row>
    <row r="260" spans="1:7" ht="12">
      <c r="A260" s="92"/>
      <c r="B260" s="91"/>
      <c r="C260" s="91"/>
      <c r="D260" s="92"/>
      <c r="G260" s="92"/>
    </row>
    <row r="261" spans="1:7" ht="12">
      <c r="A261" s="92"/>
      <c r="B261" s="91"/>
      <c r="C261" s="91"/>
      <c r="D261" s="91"/>
      <c r="G261" s="92"/>
    </row>
    <row r="262" spans="1:7" ht="12">
      <c r="A262" s="92"/>
      <c r="B262" s="92"/>
      <c r="C262" s="92"/>
      <c r="D262" s="91"/>
      <c r="G262" s="92"/>
    </row>
    <row r="263" spans="1:7" ht="12">
      <c r="A263" s="92"/>
      <c r="B263" s="92"/>
      <c r="C263" s="92"/>
      <c r="D263" s="91"/>
      <c r="G263" s="91"/>
    </row>
    <row r="264" spans="1:7" ht="12">
      <c r="A264" s="92"/>
      <c r="B264" s="92"/>
      <c r="C264" s="92"/>
      <c r="D264" s="92"/>
      <c r="G264" s="91"/>
    </row>
    <row r="265" spans="1:7" ht="12">
      <c r="A265" s="92"/>
      <c r="B265" s="92"/>
      <c r="C265" s="92"/>
      <c r="D265" s="92"/>
      <c r="G265" s="91"/>
    </row>
    <row r="266" spans="1:7" ht="12">
      <c r="A266" s="92"/>
      <c r="B266" s="92"/>
      <c r="C266" s="92"/>
      <c r="D266" s="92"/>
      <c r="G266" s="92"/>
    </row>
    <row r="267" spans="1:7" ht="12">
      <c r="A267" s="92"/>
      <c r="B267" s="92"/>
      <c r="C267" s="92"/>
      <c r="D267" s="92"/>
      <c r="G267" s="92"/>
    </row>
    <row r="268" spans="1:7" ht="12">
      <c r="A268" s="92"/>
      <c r="B268" s="92"/>
      <c r="C268" s="92"/>
      <c r="D268" s="92"/>
      <c r="G268" s="92"/>
    </row>
    <row r="269" spans="1:7" ht="12">
      <c r="A269" s="92"/>
      <c r="B269" s="92"/>
      <c r="C269" s="92"/>
      <c r="D269" s="92"/>
      <c r="G269" s="92"/>
    </row>
    <row r="270" spans="1:7" ht="12">
      <c r="A270" s="92"/>
      <c r="B270" s="92"/>
      <c r="C270" s="92"/>
      <c r="D270" s="92"/>
      <c r="G270" s="92"/>
    </row>
    <row r="271" spans="1:7" ht="12">
      <c r="A271" s="195"/>
      <c r="B271" s="195"/>
      <c r="C271" s="195"/>
      <c r="D271" s="92"/>
      <c r="G271" s="92"/>
    </row>
    <row r="272" spans="1:7" ht="12">
      <c r="A272" s="92"/>
      <c r="B272" s="92"/>
      <c r="D272" s="92"/>
      <c r="G272" s="92"/>
    </row>
    <row r="273" spans="4:7" ht="12">
      <c r="D273" s="195"/>
      <c r="G273" s="92"/>
    </row>
    <row r="274" ht="12">
      <c r="D274" s="92"/>
    </row>
    <row r="275" ht="12">
      <c r="D275" s="195"/>
    </row>
  </sheetData>
  <sheetProtection password="F0A6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>
    <row r="1" ht="12"/>
  </sheetData>
  <sheetProtection password="F0A6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1" width="10.7109375" style="55" customWidth="1"/>
    <col min="12" max="16384" width="9.00390625" style="55" customWidth="1"/>
  </cols>
  <sheetData>
    <row r="1" spans="1:11" ht="15">
      <c r="A1" s="53" t="s">
        <v>155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6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3.5">
      <c r="A3" s="57" t="s">
        <v>67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3.5">
      <c r="A5" s="54"/>
      <c r="B5" s="58" t="s">
        <v>41</v>
      </c>
      <c r="C5" s="59"/>
      <c r="D5" s="54"/>
      <c r="E5" s="54"/>
      <c r="F5" s="54"/>
      <c r="G5" s="54"/>
      <c r="H5" s="54"/>
      <c r="I5" s="54"/>
      <c r="J5" s="54"/>
      <c r="K5" s="54"/>
    </row>
    <row r="6" spans="1:11" ht="12">
      <c r="A6" s="60"/>
      <c r="B6" s="61"/>
      <c r="C6" s="61"/>
      <c r="D6" s="60"/>
      <c r="E6" s="60"/>
      <c r="F6" s="60"/>
      <c r="G6" s="60"/>
      <c r="H6" s="60"/>
      <c r="I6" s="60"/>
      <c r="J6" s="60"/>
      <c r="K6" s="60"/>
    </row>
    <row r="7" spans="1:11" ht="12">
      <c r="A7" s="60"/>
      <c r="B7" s="61"/>
      <c r="C7" s="62" t="s">
        <v>68</v>
      </c>
      <c r="D7" s="60"/>
      <c r="E7" s="60"/>
      <c r="F7" s="60"/>
      <c r="G7" s="60"/>
      <c r="H7" s="60"/>
      <c r="I7" s="60"/>
      <c r="J7" s="60"/>
      <c r="K7" s="60"/>
    </row>
    <row r="8" spans="1:11" ht="12">
      <c r="A8" s="60"/>
      <c r="B8" s="61"/>
      <c r="C8" s="62"/>
      <c r="D8" s="60"/>
      <c r="E8" s="60"/>
      <c r="F8" s="60"/>
      <c r="G8" s="60"/>
      <c r="H8" s="60"/>
      <c r="I8" s="60"/>
      <c r="J8" s="60"/>
      <c r="K8" s="60"/>
    </row>
    <row r="9" spans="1:11" ht="12">
      <c r="A9" s="60"/>
      <c r="B9" s="61"/>
      <c r="C9" s="61"/>
      <c r="D9" s="60" t="s">
        <v>202</v>
      </c>
      <c r="E9" s="60"/>
      <c r="F9" s="60"/>
      <c r="G9" s="60"/>
      <c r="H9" s="60"/>
      <c r="I9" s="60"/>
      <c r="J9" s="60"/>
      <c r="K9" s="60"/>
    </row>
    <row r="10" spans="1:11" ht="12">
      <c r="A10" s="60"/>
      <c r="B10" s="61"/>
      <c r="C10" s="61"/>
      <c r="D10" s="60"/>
      <c r="E10" s="60"/>
      <c r="F10" s="60"/>
      <c r="G10" s="60"/>
      <c r="H10" s="60"/>
      <c r="I10" s="60"/>
      <c r="J10" s="60"/>
      <c r="K10" s="60"/>
    </row>
    <row r="11" spans="1:11" ht="12">
      <c r="A11" s="60"/>
      <c r="B11" s="61"/>
      <c r="C11" s="62" t="s">
        <v>44</v>
      </c>
      <c r="D11" s="60"/>
      <c r="E11" s="60"/>
      <c r="F11" s="60"/>
      <c r="G11" s="60"/>
      <c r="H11" s="60"/>
      <c r="I11" s="60"/>
      <c r="J11" s="60"/>
      <c r="K11" s="60"/>
    </row>
    <row r="12" spans="1:11" ht="12">
      <c r="A12" s="60"/>
      <c r="B12" s="61"/>
      <c r="C12" s="62"/>
      <c r="D12" s="60"/>
      <c r="E12" s="60"/>
      <c r="F12" s="60"/>
      <c r="G12" s="60"/>
      <c r="H12" s="60"/>
      <c r="I12" s="60"/>
      <c r="J12" s="60"/>
      <c r="K12" s="60"/>
    </row>
    <row r="13" spans="1:11" ht="12">
      <c r="A13" s="60"/>
      <c r="B13" s="61"/>
      <c r="C13" s="61"/>
      <c r="D13" s="60" t="s">
        <v>69</v>
      </c>
      <c r="E13" s="60"/>
      <c r="F13" s="60"/>
      <c r="G13" s="60"/>
      <c r="H13" s="60"/>
      <c r="I13" s="60"/>
      <c r="J13" s="60"/>
      <c r="K13" s="60"/>
    </row>
    <row r="14" spans="1:11" ht="12">
      <c r="A14" s="60"/>
      <c r="B14" s="61"/>
      <c r="C14" s="61"/>
      <c r="D14" s="60"/>
      <c r="E14" s="60"/>
      <c r="F14" s="60"/>
      <c r="G14" s="60"/>
      <c r="H14" s="60"/>
      <c r="I14" s="60"/>
      <c r="J14" s="60"/>
      <c r="K14" s="60"/>
    </row>
    <row r="15" spans="1:11" ht="12">
      <c r="A15" s="60"/>
      <c r="B15" s="61"/>
      <c r="C15" s="62" t="s">
        <v>45</v>
      </c>
      <c r="D15" s="60"/>
      <c r="E15" s="60"/>
      <c r="F15" s="60"/>
      <c r="G15" s="60"/>
      <c r="H15" s="60"/>
      <c r="I15" s="60"/>
      <c r="J15" s="60"/>
      <c r="K15" s="60"/>
    </row>
    <row r="16" spans="1:11" ht="12">
      <c r="A16" s="60"/>
      <c r="B16" s="61"/>
      <c r="C16" s="61"/>
      <c r="D16" s="60"/>
      <c r="E16" s="60"/>
      <c r="F16" s="60"/>
      <c r="G16" s="60"/>
      <c r="H16" s="60"/>
      <c r="I16" s="60"/>
      <c r="J16" s="60"/>
      <c r="K16" s="60"/>
    </row>
    <row r="17" spans="1:11" ht="12">
      <c r="A17" s="60"/>
      <c r="B17" s="61"/>
      <c r="C17" s="61"/>
      <c r="D17" s="60" t="s">
        <v>70</v>
      </c>
      <c r="E17" s="60"/>
      <c r="F17" s="60"/>
      <c r="G17" s="60"/>
      <c r="H17" s="60"/>
      <c r="I17" s="60"/>
      <c r="J17" s="60"/>
      <c r="K17" s="60"/>
    </row>
    <row r="18" spans="1:11" ht="12">
      <c r="A18" s="60"/>
      <c r="B18" s="61"/>
      <c r="C18" s="61"/>
      <c r="D18" s="60" t="s">
        <v>71</v>
      </c>
      <c r="E18" s="60"/>
      <c r="F18" s="60"/>
      <c r="G18" s="60"/>
      <c r="H18" s="60"/>
      <c r="I18" s="60"/>
      <c r="J18" s="60"/>
      <c r="K18" s="60"/>
    </row>
    <row r="19" spans="1:11" ht="12">
      <c r="A19" s="60"/>
      <c r="B19" s="61"/>
      <c r="C19" s="61"/>
      <c r="D19" s="60"/>
      <c r="E19" s="60"/>
      <c r="F19" s="60"/>
      <c r="G19" s="60"/>
      <c r="H19" s="60"/>
      <c r="I19" s="60"/>
      <c r="J19" s="60"/>
      <c r="K19" s="60"/>
    </row>
    <row r="20" spans="1:11" ht="12">
      <c r="A20" s="60"/>
      <c r="B20" s="61"/>
      <c r="C20" s="62" t="s">
        <v>46</v>
      </c>
      <c r="D20" s="60"/>
      <c r="E20" s="60"/>
      <c r="F20" s="60"/>
      <c r="G20" s="60"/>
      <c r="H20" s="60"/>
      <c r="I20" s="60"/>
      <c r="J20" s="60"/>
      <c r="K20" s="60"/>
    </row>
    <row r="21" spans="1:11" ht="12">
      <c r="A21" s="60"/>
      <c r="B21" s="61"/>
      <c r="C21" s="62"/>
      <c r="D21" s="60"/>
      <c r="E21" s="60"/>
      <c r="F21" s="60"/>
      <c r="G21" s="60"/>
      <c r="H21" s="60"/>
      <c r="I21" s="60"/>
      <c r="J21" s="60"/>
      <c r="K21" s="60"/>
    </row>
    <row r="22" spans="1:11" ht="12">
      <c r="A22" s="60"/>
      <c r="B22" s="61"/>
      <c r="C22" s="61"/>
      <c r="D22" s="60" t="s">
        <v>72</v>
      </c>
      <c r="E22" s="60"/>
      <c r="F22" s="60"/>
      <c r="G22" s="60"/>
      <c r="H22" s="60"/>
      <c r="I22" s="60"/>
      <c r="J22" s="60"/>
      <c r="K22" s="60"/>
    </row>
    <row r="23" spans="1:11" ht="12">
      <c r="A23" s="60"/>
      <c r="B23" s="61"/>
      <c r="C23" s="61"/>
      <c r="D23" s="60"/>
      <c r="E23" s="60"/>
      <c r="F23" s="60"/>
      <c r="G23" s="60"/>
      <c r="H23" s="60"/>
      <c r="I23" s="60"/>
      <c r="J23" s="60"/>
      <c r="K23" s="60"/>
    </row>
    <row r="24" spans="1:11" ht="12">
      <c r="A24" s="60"/>
      <c r="B24" s="61"/>
      <c r="C24" s="62" t="s">
        <v>47</v>
      </c>
      <c r="D24" s="60"/>
      <c r="E24" s="60"/>
      <c r="F24" s="60"/>
      <c r="G24" s="60"/>
      <c r="H24" s="60"/>
      <c r="I24" s="60"/>
      <c r="J24" s="60"/>
      <c r="K24" s="60"/>
    </row>
    <row r="25" spans="1:11" ht="12">
      <c r="A25" s="60"/>
      <c r="B25" s="61"/>
      <c r="C25" s="62"/>
      <c r="D25" s="60"/>
      <c r="E25" s="60"/>
      <c r="F25" s="60"/>
      <c r="G25" s="60"/>
      <c r="H25" s="60"/>
      <c r="I25" s="60"/>
      <c r="J25" s="60"/>
      <c r="K25" s="60"/>
    </row>
    <row r="26" spans="1:11" ht="12">
      <c r="A26" s="60"/>
      <c r="B26" s="61"/>
      <c r="C26" s="61"/>
      <c r="D26" s="60" t="s">
        <v>73</v>
      </c>
      <c r="E26" s="60"/>
      <c r="F26" s="60"/>
      <c r="G26" s="60"/>
      <c r="H26" s="60"/>
      <c r="I26" s="60"/>
      <c r="J26" s="60"/>
      <c r="K26" s="60"/>
    </row>
    <row r="27" spans="1:11" ht="12">
      <c r="A27" s="60"/>
      <c r="B27" s="61"/>
      <c r="C27" s="61"/>
      <c r="D27" s="60"/>
      <c r="E27" s="60"/>
      <c r="F27" s="60"/>
      <c r="G27" s="60"/>
      <c r="H27" s="60"/>
      <c r="I27" s="60"/>
      <c r="J27" s="60"/>
      <c r="K27" s="60"/>
    </row>
    <row r="28" spans="1:11" ht="12">
      <c r="A28" s="60"/>
      <c r="B28" s="61"/>
      <c r="C28" s="62" t="s">
        <v>48</v>
      </c>
      <c r="D28" s="60"/>
      <c r="E28" s="60"/>
      <c r="F28" s="60"/>
      <c r="G28" s="60"/>
      <c r="H28" s="60"/>
      <c r="I28" s="60"/>
      <c r="J28" s="60"/>
      <c r="K28" s="60"/>
    </row>
    <row r="29" spans="1:11" ht="12">
      <c r="A29" s="60"/>
      <c r="B29" s="61"/>
      <c r="C29" s="62"/>
      <c r="D29" s="60"/>
      <c r="E29" s="60"/>
      <c r="F29" s="60"/>
      <c r="G29" s="60"/>
      <c r="H29" s="60"/>
      <c r="I29" s="60"/>
      <c r="J29" s="60"/>
      <c r="K29" s="60"/>
    </row>
    <row r="30" spans="1:11" ht="12">
      <c r="A30" s="60"/>
      <c r="B30" s="61"/>
      <c r="C30" s="61"/>
      <c r="D30" s="60" t="s">
        <v>74</v>
      </c>
      <c r="E30" s="60"/>
      <c r="F30" s="60"/>
      <c r="G30" s="60"/>
      <c r="H30" s="60"/>
      <c r="I30" s="60"/>
      <c r="J30" s="60"/>
      <c r="K30" s="60"/>
    </row>
    <row r="31" spans="1:11" ht="12">
      <c r="A31" s="60"/>
      <c r="B31" s="61"/>
      <c r="C31" s="61"/>
      <c r="D31" s="60"/>
      <c r="E31" s="60"/>
      <c r="F31" s="60"/>
      <c r="G31" s="60"/>
      <c r="H31" s="60"/>
      <c r="I31" s="60"/>
      <c r="J31" s="60"/>
      <c r="K31" s="60"/>
    </row>
    <row r="32" spans="1:11" ht="12">
      <c r="A32" s="60"/>
      <c r="B32" s="61"/>
      <c r="C32" s="62" t="s">
        <v>75</v>
      </c>
      <c r="D32" s="60"/>
      <c r="E32" s="60"/>
      <c r="F32" s="60"/>
      <c r="G32" s="60"/>
      <c r="H32" s="60"/>
      <c r="I32" s="60"/>
      <c r="J32" s="60"/>
      <c r="K32" s="60"/>
    </row>
    <row r="33" spans="1:11" ht="12">
      <c r="A33" s="60"/>
      <c r="B33" s="61"/>
      <c r="C33" s="62"/>
      <c r="D33" s="60"/>
      <c r="E33" s="60"/>
      <c r="F33" s="60"/>
      <c r="G33" s="60"/>
      <c r="H33" s="60"/>
      <c r="I33" s="60"/>
      <c r="J33" s="60"/>
      <c r="K33" s="60"/>
    </row>
    <row r="34" spans="1:11" ht="12">
      <c r="A34" s="60"/>
      <c r="B34" s="61"/>
      <c r="C34" s="61"/>
      <c r="D34" s="60" t="s">
        <v>76</v>
      </c>
      <c r="E34" s="60"/>
      <c r="F34" s="60"/>
      <c r="G34" s="60"/>
      <c r="H34" s="60"/>
      <c r="I34" s="60"/>
      <c r="J34" s="60"/>
      <c r="K34" s="60"/>
    </row>
    <row r="35" spans="1:11" ht="12">
      <c r="A35" s="60"/>
      <c r="B35" s="61"/>
      <c r="C35" s="61"/>
      <c r="D35" s="60" t="s">
        <v>77</v>
      </c>
      <c r="E35" s="60"/>
      <c r="F35" s="60"/>
      <c r="G35" s="60"/>
      <c r="H35" s="60"/>
      <c r="I35" s="60"/>
      <c r="J35" s="60"/>
      <c r="K35" s="60"/>
    </row>
    <row r="36" spans="1:11" ht="12">
      <c r="A36" s="60"/>
      <c r="B36" s="61"/>
      <c r="C36" s="61"/>
      <c r="D36" s="60" t="s">
        <v>78</v>
      </c>
      <c r="E36" s="60"/>
      <c r="F36" s="60"/>
      <c r="G36" s="60"/>
      <c r="H36" s="60"/>
      <c r="I36" s="60"/>
      <c r="J36" s="60"/>
      <c r="K36" s="60"/>
    </row>
    <row r="37" spans="1:11" ht="1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3.5">
      <c r="A38" s="60"/>
      <c r="B38" s="57" t="s">
        <v>79</v>
      </c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2">
      <c r="A40" s="60"/>
      <c r="B40" s="60"/>
      <c r="C40" s="63" t="s">
        <v>17</v>
      </c>
      <c r="D40" s="60"/>
      <c r="E40" s="60"/>
      <c r="F40" s="60"/>
      <c r="G40" s="60"/>
      <c r="H40" s="60"/>
      <c r="I40" s="60"/>
      <c r="J40" s="60"/>
      <c r="K40" s="60"/>
    </row>
    <row r="41" spans="1:11" ht="1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">
      <c r="A42" s="60"/>
      <c r="B42" s="60"/>
      <c r="C42" s="60"/>
      <c r="D42" s="60" t="s">
        <v>80</v>
      </c>
      <c r="E42" s="60"/>
      <c r="F42" s="60"/>
      <c r="G42" s="60"/>
      <c r="H42" s="60"/>
      <c r="I42" s="60"/>
      <c r="J42" s="60"/>
      <c r="K42" s="60"/>
    </row>
    <row r="43" spans="1:11" ht="12">
      <c r="A43" s="60"/>
      <c r="B43" s="60"/>
      <c r="C43" s="60"/>
      <c r="D43" s="60" t="s">
        <v>81</v>
      </c>
      <c r="E43" s="60"/>
      <c r="F43" s="60"/>
      <c r="G43" s="60"/>
      <c r="H43" s="60"/>
      <c r="I43" s="60"/>
      <c r="J43" s="60"/>
      <c r="K43" s="60"/>
    </row>
    <row r="44" spans="1:11" ht="12">
      <c r="A44" s="60"/>
      <c r="B44" s="60"/>
      <c r="C44" s="60"/>
      <c r="D44" s="60" t="s">
        <v>82</v>
      </c>
      <c r="E44" s="60"/>
      <c r="F44" s="60"/>
      <c r="G44" s="60"/>
      <c r="H44" s="60"/>
      <c r="I44" s="60"/>
      <c r="J44" s="60"/>
      <c r="K44" s="60"/>
    </row>
    <row r="45" spans="1:11" ht="12">
      <c r="A45" s="60"/>
      <c r="B45" s="60"/>
      <c r="C45" s="60"/>
      <c r="D45" s="60" t="s">
        <v>83</v>
      </c>
      <c r="E45" s="60"/>
      <c r="F45" s="60"/>
      <c r="G45" s="60"/>
      <c r="H45" s="60"/>
      <c r="I45" s="60"/>
      <c r="J45" s="60"/>
      <c r="K45" s="60"/>
    </row>
    <row r="46" spans="1:11" ht="12">
      <c r="A46" s="60"/>
      <c r="B46" s="60"/>
      <c r="C46" s="60"/>
      <c r="D46" s="60" t="s">
        <v>84</v>
      </c>
      <c r="E46" s="60"/>
      <c r="F46" s="60"/>
      <c r="G46" s="60"/>
      <c r="H46" s="60"/>
      <c r="I46" s="60"/>
      <c r="J46" s="60"/>
      <c r="K46" s="60"/>
    </row>
    <row r="47" spans="1:11" ht="1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2">
      <c r="A48" s="60"/>
      <c r="B48" s="60"/>
      <c r="C48" s="63" t="s">
        <v>11</v>
      </c>
      <c r="D48" s="60"/>
      <c r="E48" s="60"/>
      <c r="F48" s="60"/>
      <c r="G48" s="60"/>
      <c r="H48" s="60"/>
      <c r="I48" s="60"/>
      <c r="J48" s="60"/>
      <c r="K48" s="60"/>
    </row>
    <row r="49" spans="1:11" ht="1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2">
      <c r="A50" s="60"/>
      <c r="B50" s="60"/>
      <c r="C50" s="60"/>
      <c r="D50" s="60" t="s">
        <v>85</v>
      </c>
      <c r="E50" s="60"/>
      <c r="F50" s="60"/>
      <c r="G50" s="60"/>
      <c r="H50" s="60"/>
      <c r="I50" s="60"/>
      <c r="J50" s="60"/>
      <c r="K50" s="60"/>
    </row>
    <row r="51" spans="1:11" ht="1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12">
      <c r="A52" s="60"/>
      <c r="B52" s="60"/>
      <c r="C52" s="63" t="s">
        <v>12</v>
      </c>
      <c r="D52" s="60"/>
      <c r="E52" s="60"/>
      <c r="F52" s="60"/>
      <c r="G52" s="60"/>
      <c r="H52" s="60"/>
      <c r="I52" s="60"/>
      <c r="J52" s="60"/>
      <c r="K52" s="60"/>
    </row>
    <row r="53" spans="1:11" ht="1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2">
      <c r="A54" s="60"/>
      <c r="B54" s="60"/>
      <c r="C54" s="60"/>
      <c r="D54" s="60" t="s">
        <v>135</v>
      </c>
      <c r="E54" s="60"/>
      <c r="F54" s="60"/>
      <c r="G54" s="60"/>
      <c r="H54" s="60"/>
      <c r="I54" s="60"/>
      <c r="J54" s="60"/>
      <c r="K54" s="60"/>
    </row>
    <row r="55" spans="1:11" ht="1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">
      <c r="A56" s="60"/>
      <c r="B56" s="60"/>
      <c r="C56" s="63" t="s">
        <v>13</v>
      </c>
      <c r="D56" s="60"/>
      <c r="E56" s="60"/>
      <c r="F56" s="60"/>
      <c r="G56" s="60"/>
      <c r="H56" s="60"/>
      <c r="I56" s="60"/>
      <c r="J56" s="60"/>
      <c r="K56" s="60"/>
    </row>
    <row r="57" spans="1:11" ht="1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2">
      <c r="A58" s="60"/>
      <c r="B58" s="60"/>
      <c r="C58" s="60"/>
      <c r="D58" s="60" t="s">
        <v>86</v>
      </c>
      <c r="E58" s="60"/>
      <c r="F58" s="60"/>
      <c r="G58" s="60"/>
      <c r="H58" s="60"/>
      <c r="I58" s="60"/>
      <c r="J58" s="60"/>
      <c r="K58" s="60"/>
    </row>
    <row r="59" spans="1:11" ht="1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">
      <c r="A60" s="60"/>
      <c r="B60" s="60"/>
      <c r="C60" s="63" t="s">
        <v>137</v>
      </c>
      <c r="D60" s="60"/>
      <c r="E60" s="60"/>
      <c r="F60" s="60"/>
      <c r="G60" s="60"/>
      <c r="H60" s="60"/>
      <c r="I60" s="60"/>
      <c r="J60" s="60"/>
      <c r="K60" s="60"/>
    </row>
    <row r="61" spans="1:11" ht="1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2">
      <c r="A62" s="60"/>
      <c r="B62" s="60"/>
      <c r="C62" s="60"/>
      <c r="D62" s="60" t="s">
        <v>87</v>
      </c>
      <c r="E62" s="60"/>
      <c r="F62" s="60"/>
      <c r="G62" s="60"/>
      <c r="H62" s="60"/>
      <c r="I62" s="60"/>
      <c r="J62" s="60"/>
      <c r="K62" s="60"/>
    </row>
    <row r="63" spans="1:11" ht="12">
      <c r="A63" s="60"/>
      <c r="B63" s="60"/>
      <c r="C63" s="60"/>
      <c r="D63" s="60" t="s">
        <v>88</v>
      </c>
      <c r="E63" s="60"/>
      <c r="F63" s="60"/>
      <c r="G63" s="60"/>
      <c r="H63" s="60"/>
      <c r="I63" s="60"/>
      <c r="J63" s="60"/>
      <c r="K63" s="60"/>
    </row>
    <row r="64" spans="1:11" ht="12">
      <c r="A64" s="60"/>
      <c r="B64" s="60"/>
      <c r="C64" s="60"/>
      <c r="D64" s="60" t="s">
        <v>89</v>
      </c>
      <c r="E64" s="60"/>
      <c r="F64" s="60"/>
      <c r="G64" s="60"/>
      <c r="H64" s="60"/>
      <c r="I64" s="60"/>
      <c r="J64" s="60"/>
      <c r="K64" s="60"/>
    </row>
    <row r="65" spans="1:11" ht="1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3.5">
      <c r="A66" s="57" t="s">
        <v>389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2">
      <c r="A68" s="60"/>
      <c r="B68" s="60"/>
      <c r="C68" s="60"/>
      <c r="D68" s="60" t="s">
        <v>390</v>
      </c>
      <c r="E68" s="60"/>
      <c r="F68" s="60"/>
      <c r="G68" s="60"/>
      <c r="H68" s="60"/>
      <c r="I68" s="60"/>
      <c r="J68" s="60"/>
      <c r="K68" s="60"/>
    </row>
    <row r="69" spans="1:11" ht="12">
      <c r="A69" s="60"/>
      <c r="B69" s="60"/>
      <c r="C69" s="60"/>
      <c r="D69" s="60" t="s">
        <v>391</v>
      </c>
      <c r="E69" s="60"/>
      <c r="F69" s="60"/>
      <c r="G69" s="60"/>
      <c r="H69" s="60"/>
      <c r="I69" s="60"/>
      <c r="J69" s="60"/>
      <c r="K69" s="60"/>
    </row>
    <row r="70" spans="1:11" ht="12">
      <c r="A70" s="60"/>
      <c r="B70" s="60"/>
      <c r="C70" s="60"/>
      <c r="D70" s="60" t="s">
        <v>392</v>
      </c>
      <c r="E70" s="60"/>
      <c r="F70" s="60"/>
      <c r="G70" s="60"/>
      <c r="H70" s="60"/>
      <c r="I70" s="60"/>
      <c r="J70" s="60"/>
      <c r="K70" s="60"/>
    </row>
    <row r="71" spans="1:11" ht="1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3.5">
      <c r="A72" s="57" t="s">
        <v>393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1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12">
      <c r="A74" s="60"/>
      <c r="B74" s="60"/>
      <c r="C74" s="60"/>
      <c r="D74" s="60" t="s">
        <v>394</v>
      </c>
      <c r="E74" s="60"/>
      <c r="F74" s="60"/>
      <c r="G74" s="60"/>
      <c r="H74" s="60"/>
      <c r="I74" s="60"/>
      <c r="J74" s="60"/>
      <c r="K74" s="60"/>
    </row>
    <row r="75" spans="1:11" ht="12">
      <c r="A75" s="60"/>
      <c r="B75" s="60"/>
      <c r="C75" s="60"/>
      <c r="D75" s="60" t="s">
        <v>395</v>
      </c>
      <c r="E75" s="60"/>
      <c r="F75" s="60"/>
      <c r="G75" s="60"/>
      <c r="H75" s="60"/>
      <c r="I75" s="60"/>
      <c r="J75" s="60"/>
      <c r="K75" s="60"/>
    </row>
    <row r="76" spans="1:11" ht="12">
      <c r="A76" s="60"/>
      <c r="B76" s="60"/>
      <c r="C76" s="60"/>
      <c r="D76" s="60" t="s">
        <v>396</v>
      </c>
      <c r="E76" s="60"/>
      <c r="F76" s="60"/>
      <c r="G76" s="60"/>
      <c r="H76" s="60"/>
      <c r="I76" s="60"/>
      <c r="J76" s="60"/>
      <c r="K76" s="60"/>
    </row>
    <row r="77" spans="1:11" ht="1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</sheetData>
  <sheetProtection password="F0A6" sheet="1" objects="1" scenarios="1"/>
  <printOptions/>
  <pageMargins left="0.7480314960629921" right="0.15748031496062992" top="1.4960629921259843" bottom="0.1968503937007874" header="0.5118110236220472" footer="0.5118110236220472"/>
  <pageSetup fitToHeight="1" fitToWidth="1" horizontalDpi="600" verticalDpi="600" orientation="portrait" paperSize="9" scale="73" r:id="rId1"/>
  <headerFooter alignWithMargins="0">
    <oddHeader>&amp;LFINANSSIVALVONTA&amp;COHJE
12.8.2010&amp;R
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1" width="10.7109375" style="55" customWidth="1"/>
    <col min="12" max="16384" width="9.00390625" style="55" customWidth="1"/>
  </cols>
  <sheetData>
    <row r="1" spans="1:11" ht="15">
      <c r="A1" s="53" t="s">
        <v>156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6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3.5">
      <c r="A3" s="57" t="s">
        <v>90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3.5">
      <c r="A5" s="60"/>
      <c r="B5" s="58" t="s">
        <v>59</v>
      </c>
      <c r="C5" s="61"/>
      <c r="D5" s="60"/>
      <c r="E5" s="60"/>
      <c r="F5" s="60"/>
      <c r="G5" s="60"/>
      <c r="H5" s="60"/>
      <c r="I5" s="60"/>
      <c r="J5" s="60"/>
      <c r="K5" s="60"/>
    </row>
    <row r="6" spans="1:11" ht="12">
      <c r="A6" s="60"/>
      <c r="B6" s="61"/>
      <c r="C6" s="61"/>
      <c r="D6" s="60"/>
      <c r="E6" s="60"/>
      <c r="F6" s="60"/>
      <c r="G6" s="60"/>
      <c r="H6" s="60"/>
      <c r="I6" s="60"/>
      <c r="J6" s="60"/>
      <c r="K6" s="60"/>
    </row>
    <row r="7" spans="1:11" ht="12">
      <c r="A7" s="60"/>
      <c r="B7" s="61"/>
      <c r="C7" s="62" t="s">
        <v>68</v>
      </c>
      <c r="D7" s="60"/>
      <c r="E7" s="60"/>
      <c r="F7" s="60"/>
      <c r="G7" s="60"/>
      <c r="H7" s="60"/>
      <c r="I7" s="60"/>
      <c r="J7" s="60"/>
      <c r="K7" s="60"/>
    </row>
    <row r="8" spans="1:11" ht="12">
      <c r="A8" s="60"/>
      <c r="B8" s="61"/>
      <c r="C8" s="62"/>
      <c r="D8" s="60"/>
      <c r="E8" s="60"/>
      <c r="F8" s="60"/>
      <c r="G8" s="60"/>
      <c r="H8" s="60"/>
      <c r="I8" s="60"/>
      <c r="J8" s="60"/>
      <c r="K8" s="60"/>
    </row>
    <row r="9" spans="1:11" ht="12">
      <c r="A9" s="60"/>
      <c r="B9" s="61"/>
      <c r="C9" s="61"/>
      <c r="D9" s="60" t="s">
        <v>201</v>
      </c>
      <c r="E9" s="60"/>
      <c r="F9" s="60"/>
      <c r="G9" s="60"/>
      <c r="H9" s="60"/>
      <c r="I9" s="60"/>
      <c r="J9" s="60"/>
      <c r="K9" s="60"/>
    </row>
    <row r="10" spans="1:11" ht="12">
      <c r="A10" s="60"/>
      <c r="B10" s="61"/>
      <c r="C10" s="61"/>
      <c r="D10" s="60"/>
      <c r="E10" s="60"/>
      <c r="F10" s="60"/>
      <c r="G10" s="60"/>
      <c r="H10" s="60"/>
      <c r="I10" s="60"/>
      <c r="J10" s="60"/>
      <c r="K10" s="60"/>
    </row>
    <row r="11" spans="1:11" ht="12">
      <c r="A11" s="60"/>
      <c r="B11" s="61"/>
      <c r="C11" s="62" t="s">
        <v>91</v>
      </c>
      <c r="D11" s="60"/>
      <c r="E11" s="60"/>
      <c r="F11" s="60"/>
      <c r="G11" s="60"/>
      <c r="H11" s="60"/>
      <c r="I11" s="60"/>
      <c r="J11" s="60"/>
      <c r="K11" s="60"/>
    </row>
    <row r="12" spans="1:11" ht="12">
      <c r="A12" s="60"/>
      <c r="B12" s="61"/>
      <c r="C12" s="62"/>
      <c r="D12" s="60"/>
      <c r="E12" s="60"/>
      <c r="F12" s="60"/>
      <c r="G12" s="60"/>
      <c r="H12" s="60"/>
      <c r="I12" s="60"/>
      <c r="J12" s="60"/>
      <c r="K12" s="60"/>
    </row>
    <row r="13" spans="1:11" ht="12">
      <c r="A13" s="60"/>
      <c r="B13" s="61"/>
      <c r="C13" s="61"/>
      <c r="D13" s="60" t="s">
        <v>92</v>
      </c>
      <c r="E13" s="60"/>
      <c r="F13" s="60"/>
      <c r="G13" s="60"/>
      <c r="H13" s="60"/>
      <c r="I13" s="60"/>
      <c r="J13" s="60"/>
      <c r="K13" s="60"/>
    </row>
    <row r="14" spans="1:11" ht="12">
      <c r="A14" s="60"/>
      <c r="B14" s="61"/>
      <c r="C14" s="61"/>
      <c r="D14" s="60"/>
      <c r="E14" s="60"/>
      <c r="F14" s="60"/>
      <c r="G14" s="60"/>
      <c r="H14" s="60"/>
      <c r="I14" s="60"/>
      <c r="J14" s="60"/>
      <c r="K14" s="60"/>
    </row>
    <row r="15" spans="1:11" ht="12">
      <c r="A15" s="60"/>
      <c r="B15" s="61"/>
      <c r="C15" s="62" t="s">
        <v>93</v>
      </c>
      <c r="D15" s="60"/>
      <c r="E15" s="60"/>
      <c r="F15" s="60"/>
      <c r="G15" s="60"/>
      <c r="H15" s="60"/>
      <c r="I15" s="60"/>
      <c r="J15" s="60"/>
      <c r="K15" s="60"/>
    </row>
    <row r="16" spans="1:11" ht="12">
      <c r="A16" s="60"/>
      <c r="B16" s="61"/>
      <c r="C16" s="61"/>
      <c r="D16" s="60"/>
      <c r="E16" s="60"/>
      <c r="F16" s="60"/>
      <c r="G16" s="60"/>
      <c r="H16" s="60"/>
      <c r="I16" s="60"/>
      <c r="J16" s="60"/>
      <c r="K16" s="60"/>
    </row>
    <row r="17" spans="1:11" ht="12">
      <c r="A17" s="60"/>
      <c r="B17" s="61"/>
      <c r="C17" s="61"/>
      <c r="D17" s="60" t="s">
        <v>94</v>
      </c>
      <c r="E17" s="60"/>
      <c r="F17" s="60"/>
      <c r="G17" s="60"/>
      <c r="H17" s="60"/>
      <c r="I17" s="60"/>
      <c r="J17" s="60"/>
      <c r="K17" s="60"/>
    </row>
    <row r="18" spans="1:11" ht="12">
      <c r="A18" s="60"/>
      <c r="B18" s="61"/>
      <c r="C18" s="61"/>
      <c r="D18" s="60" t="s">
        <v>95</v>
      </c>
      <c r="E18" s="60"/>
      <c r="F18" s="60"/>
      <c r="G18" s="60"/>
      <c r="H18" s="60"/>
      <c r="I18" s="60"/>
      <c r="J18" s="60"/>
      <c r="K18" s="60"/>
    </row>
    <row r="19" spans="1:11" ht="12">
      <c r="A19" s="60"/>
      <c r="B19" s="61"/>
      <c r="C19" s="61"/>
      <c r="D19" s="60"/>
      <c r="E19" s="60"/>
      <c r="F19" s="60"/>
      <c r="G19" s="60"/>
      <c r="H19" s="60"/>
      <c r="I19" s="60"/>
      <c r="J19" s="60"/>
      <c r="K19" s="60"/>
    </row>
    <row r="20" spans="1:11" ht="12">
      <c r="A20" s="60"/>
      <c r="B20" s="61"/>
      <c r="C20" s="62" t="s">
        <v>96</v>
      </c>
      <c r="D20" s="60"/>
      <c r="E20" s="60"/>
      <c r="F20" s="60"/>
      <c r="G20" s="60"/>
      <c r="H20" s="60"/>
      <c r="I20" s="60"/>
      <c r="J20" s="60"/>
      <c r="K20" s="60"/>
    </row>
    <row r="21" spans="1:11" ht="12">
      <c r="A21" s="60"/>
      <c r="B21" s="61"/>
      <c r="C21" s="62"/>
      <c r="D21" s="60"/>
      <c r="E21" s="60"/>
      <c r="F21" s="60"/>
      <c r="G21" s="60"/>
      <c r="H21" s="60"/>
      <c r="I21" s="60"/>
      <c r="J21" s="60"/>
      <c r="K21" s="60"/>
    </row>
    <row r="22" spans="1:11" ht="12">
      <c r="A22" s="60"/>
      <c r="B22" s="61"/>
      <c r="C22" s="61"/>
      <c r="D22" s="60" t="s">
        <v>97</v>
      </c>
      <c r="E22" s="60"/>
      <c r="F22" s="60"/>
      <c r="G22" s="60"/>
      <c r="H22" s="60"/>
      <c r="I22" s="60"/>
      <c r="J22" s="60"/>
      <c r="K22" s="60"/>
    </row>
    <row r="23" spans="1:11" ht="12">
      <c r="A23" s="60"/>
      <c r="B23" s="61"/>
      <c r="C23" s="61"/>
      <c r="D23" s="60"/>
      <c r="E23" s="60"/>
      <c r="F23" s="60"/>
      <c r="G23" s="60"/>
      <c r="H23" s="60"/>
      <c r="I23" s="60"/>
      <c r="J23" s="60"/>
      <c r="K23" s="60"/>
    </row>
    <row r="24" spans="1:11" ht="12">
      <c r="A24" s="60"/>
      <c r="B24" s="61"/>
      <c r="C24" s="62" t="s">
        <v>98</v>
      </c>
      <c r="D24" s="60"/>
      <c r="E24" s="60"/>
      <c r="F24" s="60"/>
      <c r="G24" s="60"/>
      <c r="H24" s="60"/>
      <c r="I24" s="60"/>
      <c r="J24" s="60"/>
      <c r="K24" s="60"/>
    </row>
    <row r="25" spans="1:11" ht="12">
      <c r="A25" s="60"/>
      <c r="B25" s="61"/>
      <c r="C25" s="62"/>
      <c r="D25" s="60"/>
      <c r="E25" s="60"/>
      <c r="F25" s="60"/>
      <c r="G25" s="60"/>
      <c r="H25" s="60"/>
      <c r="I25" s="60"/>
      <c r="J25" s="60"/>
      <c r="K25" s="60"/>
    </row>
    <row r="26" spans="1:11" ht="12">
      <c r="A26" s="60"/>
      <c r="B26" s="61"/>
      <c r="C26" s="61"/>
      <c r="D26" s="60" t="s">
        <v>99</v>
      </c>
      <c r="E26" s="60"/>
      <c r="F26" s="60"/>
      <c r="G26" s="60"/>
      <c r="H26" s="60"/>
      <c r="I26" s="60"/>
      <c r="J26" s="60"/>
      <c r="K26" s="60"/>
    </row>
    <row r="27" spans="1:11" ht="12">
      <c r="A27" s="60"/>
      <c r="B27" s="61"/>
      <c r="C27" s="61"/>
      <c r="D27" s="60"/>
      <c r="E27" s="60"/>
      <c r="F27" s="60"/>
      <c r="G27" s="60"/>
      <c r="H27" s="60"/>
      <c r="I27" s="60"/>
      <c r="J27" s="60"/>
      <c r="K27" s="60"/>
    </row>
    <row r="28" spans="1:11" ht="12">
      <c r="A28" s="60"/>
      <c r="B28" s="61"/>
      <c r="C28" s="62" t="s">
        <v>100</v>
      </c>
      <c r="D28" s="60"/>
      <c r="E28" s="60"/>
      <c r="F28" s="60"/>
      <c r="G28" s="60"/>
      <c r="H28" s="60"/>
      <c r="I28" s="60"/>
      <c r="J28" s="60"/>
      <c r="K28" s="60"/>
    </row>
    <row r="29" spans="1:11" ht="12">
      <c r="A29" s="60"/>
      <c r="B29" s="61"/>
      <c r="C29" s="62"/>
      <c r="D29" s="60"/>
      <c r="E29" s="60"/>
      <c r="F29" s="60"/>
      <c r="G29" s="60"/>
      <c r="H29" s="60"/>
      <c r="I29" s="60"/>
      <c r="J29" s="60"/>
      <c r="K29" s="60"/>
    </row>
    <row r="30" spans="1:11" ht="12">
      <c r="A30" s="60"/>
      <c r="B30" s="61"/>
      <c r="C30" s="61"/>
      <c r="D30" s="60" t="s">
        <v>101</v>
      </c>
      <c r="E30" s="60"/>
      <c r="F30" s="60"/>
      <c r="G30" s="60"/>
      <c r="H30" s="60"/>
      <c r="I30" s="60"/>
      <c r="J30" s="60"/>
      <c r="K30" s="60"/>
    </row>
    <row r="31" spans="1:11" ht="12">
      <c r="A31" s="60"/>
      <c r="B31" s="61"/>
      <c r="C31" s="61"/>
      <c r="D31" s="60"/>
      <c r="E31" s="60"/>
      <c r="F31" s="60"/>
      <c r="G31" s="60"/>
      <c r="H31" s="60"/>
      <c r="I31" s="60"/>
      <c r="J31" s="60"/>
      <c r="K31" s="60"/>
    </row>
    <row r="32" spans="1:11" ht="12">
      <c r="A32" s="60"/>
      <c r="B32" s="61"/>
      <c r="C32" s="62" t="s">
        <v>102</v>
      </c>
      <c r="D32" s="60"/>
      <c r="E32" s="60"/>
      <c r="F32" s="60"/>
      <c r="G32" s="60"/>
      <c r="H32" s="60"/>
      <c r="I32" s="60"/>
      <c r="J32" s="60"/>
      <c r="K32" s="60"/>
    </row>
    <row r="33" spans="1:11" ht="12">
      <c r="A33" s="60"/>
      <c r="B33" s="61"/>
      <c r="C33" s="62"/>
      <c r="D33" s="60"/>
      <c r="E33" s="60"/>
      <c r="F33" s="60"/>
      <c r="G33" s="60"/>
      <c r="H33" s="60"/>
      <c r="I33" s="60"/>
      <c r="J33" s="60"/>
      <c r="K33" s="60"/>
    </row>
    <row r="34" spans="1:11" ht="12">
      <c r="A34" s="60"/>
      <c r="B34" s="61"/>
      <c r="C34" s="61"/>
      <c r="D34" s="60" t="s">
        <v>103</v>
      </c>
      <c r="E34" s="60"/>
      <c r="F34" s="60"/>
      <c r="G34" s="60"/>
      <c r="H34" s="60"/>
      <c r="I34" s="60"/>
      <c r="J34" s="60"/>
      <c r="K34" s="60"/>
    </row>
    <row r="35" spans="1:11" ht="12">
      <c r="A35" s="60"/>
      <c r="B35" s="61"/>
      <c r="C35" s="61"/>
      <c r="D35" s="60" t="s">
        <v>104</v>
      </c>
      <c r="E35" s="60"/>
      <c r="F35" s="60"/>
      <c r="G35" s="60"/>
      <c r="H35" s="60"/>
      <c r="I35" s="60"/>
      <c r="J35" s="60"/>
      <c r="K35" s="60"/>
    </row>
    <row r="36" spans="1:11" ht="12">
      <c r="A36" s="60"/>
      <c r="B36" s="61"/>
      <c r="C36" s="61"/>
      <c r="D36" s="60" t="s">
        <v>105</v>
      </c>
      <c r="E36" s="60"/>
      <c r="F36" s="60"/>
      <c r="G36" s="60"/>
      <c r="H36" s="60"/>
      <c r="I36" s="60"/>
      <c r="J36" s="60"/>
      <c r="K36" s="60"/>
    </row>
    <row r="37" spans="1:11" ht="1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3.5">
      <c r="A38" s="60"/>
      <c r="B38" s="57" t="s">
        <v>106</v>
      </c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2">
      <c r="A40" s="60"/>
      <c r="B40" s="60"/>
      <c r="C40" s="63" t="s">
        <v>66</v>
      </c>
      <c r="D40" s="60"/>
      <c r="E40" s="60"/>
      <c r="F40" s="60"/>
      <c r="G40" s="60"/>
      <c r="H40" s="60"/>
      <c r="I40" s="60"/>
      <c r="J40" s="60"/>
      <c r="K40" s="60"/>
    </row>
    <row r="41" spans="1:11" ht="1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">
      <c r="A42" s="60"/>
      <c r="B42" s="60"/>
      <c r="C42" s="60"/>
      <c r="D42" s="60" t="s">
        <v>107</v>
      </c>
      <c r="E42" s="60"/>
      <c r="F42" s="60"/>
      <c r="G42" s="60"/>
      <c r="H42" s="60"/>
      <c r="I42" s="60"/>
      <c r="J42" s="60"/>
      <c r="K42" s="60"/>
    </row>
    <row r="43" spans="1:11" ht="12">
      <c r="A43" s="60"/>
      <c r="B43" s="60"/>
      <c r="C43" s="60"/>
      <c r="D43" s="60" t="s">
        <v>108</v>
      </c>
      <c r="E43" s="60"/>
      <c r="F43" s="60"/>
      <c r="G43" s="60"/>
      <c r="H43" s="60"/>
      <c r="I43" s="60"/>
      <c r="J43" s="60"/>
      <c r="K43" s="60"/>
    </row>
    <row r="44" spans="1:11" ht="12">
      <c r="A44" s="60"/>
      <c r="B44" s="60"/>
      <c r="C44" s="60"/>
      <c r="D44" s="60" t="s">
        <v>109</v>
      </c>
      <c r="E44" s="60"/>
      <c r="F44" s="60"/>
      <c r="G44" s="60"/>
      <c r="H44" s="60"/>
      <c r="I44" s="60"/>
      <c r="J44" s="60"/>
      <c r="K44" s="60"/>
    </row>
    <row r="45" spans="1:11" ht="12">
      <c r="A45" s="60"/>
      <c r="B45" s="60"/>
      <c r="C45" s="60"/>
      <c r="D45" s="60" t="s">
        <v>110</v>
      </c>
      <c r="E45" s="60"/>
      <c r="F45" s="60"/>
      <c r="G45" s="60"/>
      <c r="H45" s="60"/>
      <c r="I45" s="60"/>
      <c r="J45" s="60"/>
      <c r="K45" s="60"/>
    </row>
    <row r="46" spans="1:11" ht="12">
      <c r="A46" s="60"/>
      <c r="B46" s="60"/>
      <c r="C46" s="60"/>
      <c r="D46" s="60" t="s">
        <v>111</v>
      </c>
      <c r="E46" s="60"/>
      <c r="F46" s="60"/>
      <c r="G46" s="60"/>
      <c r="H46" s="60"/>
      <c r="I46" s="60"/>
      <c r="J46" s="60"/>
      <c r="K46" s="60"/>
    </row>
    <row r="47" spans="1:11" ht="12">
      <c r="A47" s="60"/>
      <c r="B47" s="60"/>
      <c r="C47" s="60"/>
      <c r="D47" s="60" t="s">
        <v>112</v>
      </c>
      <c r="E47" s="60"/>
      <c r="F47" s="60"/>
      <c r="G47" s="60"/>
      <c r="H47" s="60"/>
      <c r="I47" s="60"/>
      <c r="J47" s="60"/>
      <c r="K47" s="60"/>
    </row>
    <row r="48" spans="1:11" ht="12">
      <c r="A48" s="60"/>
      <c r="B48" s="60"/>
      <c r="C48" s="60"/>
      <c r="D48" s="60" t="s">
        <v>113</v>
      </c>
      <c r="E48" s="60"/>
      <c r="F48" s="60"/>
      <c r="G48" s="60"/>
      <c r="H48" s="60"/>
      <c r="I48" s="60"/>
      <c r="J48" s="60"/>
      <c r="K48" s="60"/>
    </row>
    <row r="49" spans="1:11" ht="12">
      <c r="A49" s="60"/>
      <c r="B49" s="60"/>
      <c r="C49" s="60"/>
      <c r="D49" s="60" t="s">
        <v>114</v>
      </c>
      <c r="E49" s="60"/>
      <c r="F49" s="60"/>
      <c r="G49" s="60"/>
      <c r="H49" s="60"/>
      <c r="I49" s="60"/>
      <c r="J49" s="60"/>
      <c r="K49" s="60"/>
    </row>
    <row r="50" spans="1:11" ht="1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">
      <c r="A51" s="60"/>
      <c r="B51" s="60"/>
      <c r="C51" s="63" t="s">
        <v>14</v>
      </c>
      <c r="D51" s="60"/>
      <c r="E51" s="60"/>
      <c r="F51" s="60"/>
      <c r="G51" s="60"/>
      <c r="H51" s="60"/>
      <c r="I51" s="60"/>
      <c r="J51" s="60"/>
      <c r="K51" s="60"/>
    </row>
    <row r="52" spans="1:11" ht="1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2">
      <c r="A53" s="60"/>
      <c r="B53" s="60"/>
      <c r="C53" s="60"/>
      <c r="D53" s="60" t="s">
        <v>115</v>
      </c>
      <c r="E53" s="60"/>
      <c r="F53" s="60"/>
      <c r="G53" s="60"/>
      <c r="H53" s="60"/>
      <c r="I53" s="60"/>
      <c r="J53" s="60"/>
      <c r="K53" s="60"/>
    </row>
    <row r="54" spans="1:11" ht="1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2">
      <c r="A55" s="60"/>
      <c r="B55" s="60"/>
      <c r="C55" s="63" t="s">
        <v>15</v>
      </c>
      <c r="D55" s="60"/>
      <c r="E55" s="60"/>
      <c r="F55" s="60"/>
      <c r="G55" s="60"/>
      <c r="H55" s="60"/>
      <c r="I55" s="60"/>
      <c r="J55" s="60"/>
      <c r="K55" s="60"/>
    </row>
    <row r="56" spans="1:11" ht="1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2">
      <c r="A57" s="60"/>
      <c r="B57" s="60"/>
      <c r="C57" s="60"/>
      <c r="D57" s="60" t="s">
        <v>136</v>
      </c>
      <c r="E57" s="60"/>
      <c r="F57" s="60"/>
      <c r="G57" s="60"/>
      <c r="H57" s="60"/>
      <c r="I57" s="60"/>
      <c r="J57" s="60"/>
      <c r="K57" s="60"/>
    </row>
    <row r="58" spans="1:11" ht="1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12">
      <c r="A59" s="60"/>
      <c r="B59" s="60"/>
      <c r="C59" s="63" t="s">
        <v>16</v>
      </c>
      <c r="D59" s="60"/>
      <c r="E59" s="60"/>
      <c r="F59" s="60"/>
      <c r="G59" s="60"/>
      <c r="H59" s="60"/>
      <c r="I59" s="60"/>
      <c r="J59" s="60"/>
      <c r="K59" s="60"/>
    </row>
    <row r="60" spans="1:11" ht="1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2">
      <c r="A61" s="60"/>
      <c r="B61" s="60"/>
      <c r="C61" s="60"/>
      <c r="D61" s="60" t="s">
        <v>116</v>
      </c>
      <c r="E61" s="60"/>
      <c r="F61" s="60"/>
      <c r="G61" s="60"/>
      <c r="H61" s="60"/>
      <c r="I61" s="60"/>
      <c r="J61" s="60"/>
      <c r="K61" s="60"/>
    </row>
    <row r="62" spans="1:11" ht="1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2">
      <c r="A63" s="60"/>
      <c r="B63" s="60"/>
      <c r="C63" s="63" t="s">
        <v>138</v>
      </c>
      <c r="D63" s="60"/>
      <c r="E63" s="60"/>
      <c r="F63" s="60"/>
      <c r="G63" s="60"/>
      <c r="H63" s="60"/>
      <c r="I63" s="60"/>
      <c r="J63" s="60"/>
      <c r="K63" s="60"/>
    </row>
    <row r="64" spans="1:11" ht="1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2">
      <c r="A65" s="60"/>
      <c r="B65" s="60"/>
      <c r="C65" s="60"/>
      <c r="D65" s="60" t="s">
        <v>117</v>
      </c>
      <c r="E65" s="60"/>
      <c r="F65" s="60"/>
      <c r="G65" s="60"/>
      <c r="H65" s="60"/>
      <c r="I65" s="60"/>
      <c r="J65" s="60"/>
      <c r="K65" s="60"/>
    </row>
    <row r="66" spans="1:11" ht="12">
      <c r="A66" s="60"/>
      <c r="B66" s="60"/>
      <c r="C66" s="60"/>
      <c r="D66" s="60" t="s">
        <v>118</v>
      </c>
      <c r="E66" s="60"/>
      <c r="F66" s="60"/>
      <c r="G66" s="60"/>
      <c r="H66" s="60"/>
      <c r="I66" s="60"/>
      <c r="J66" s="60"/>
      <c r="K66" s="60"/>
    </row>
    <row r="67" spans="1:11" ht="12">
      <c r="A67" s="60"/>
      <c r="B67" s="60"/>
      <c r="C67" s="60"/>
      <c r="D67" s="60" t="s">
        <v>119</v>
      </c>
      <c r="E67" s="60"/>
      <c r="F67" s="60"/>
      <c r="G67" s="60"/>
      <c r="H67" s="60"/>
      <c r="I67" s="60"/>
      <c r="J67" s="60"/>
      <c r="K67" s="60"/>
    </row>
    <row r="68" spans="1:11" ht="1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13.5">
      <c r="A69" s="57" t="s">
        <v>397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 ht="1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2">
      <c r="A71" s="60"/>
      <c r="B71" s="60"/>
      <c r="C71" s="60"/>
      <c r="D71" s="60" t="s">
        <v>398</v>
      </c>
      <c r="E71" s="60"/>
      <c r="F71" s="60"/>
      <c r="G71" s="60"/>
      <c r="H71" s="60"/>
      <c r="I71" s="60"/>
      <c r="J71" s="60"/>
      <c r="K71" s="60"/>
    </row>
    <row r="72" spans="1:11" ht="12">
      <c r="A72" s="60"/>
      <c r="B72" s="60"/>
      <c r="C72" s="60"/>
      <c r="D72" s="60" t="s">
        <v>399</v>
      </c>
      <c r="E72" s="60"/>
      <c r="F72" s="60"/>
      <c r="G72" s="60"/>
      <c r="H72" s="60"/>
      <c r="I72" s="60"/>
      <c r="J72" s="60"/>
      <c r="K72" s="60"/>
    </row>
    <row r="73" spans="1:11" ht="12">
      <c r="A73" s="60"/>
      <c r="B73" s="60"/>
      <c r="C73" s="60"/>
      <c r="D73" s="60" t="s">
        <v>400</v>
      </c>
      <c r="E73" s="60"/>
      <c r="F73" s="60"/>
      <c r="G73" s="60"/>
      <c r="H73" s="60"/>
      <c r="I73" s="60"/>
      <c r="J73" s="60"/>
      <c r="K73" s="60"/>
    </row>
    <row r="74" spans="1:11" ht="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13.5">
      <c r="A75" s="57" t="s">
        <v>401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2">
      <c r="A76" s="60"/>
      <c r="B76" s="60"/>
      <c r="C76" s="60"/>
      <c r="D76" s="60" t="s">
        <v>402</v>
      </c>
      <c r="E76" s="60"/>
      <c r="F76" s="60"/>
      <c r="G76" s="60"/>
      <c r="H76" s="60"/>
      <c r="I76" s="60"/>
      <c r="J76" s="60"/>
      <c r="K76" s="60"/>
    </row>
    <row r="77" spans="1:11" ht="12">
      <c r="A77" s="60"/>
      <c r="B77" s="60"/>
      <c r="C77" s="60"/>
      <c r="D77" s="60" t="s">
        <v>403</v>
      </c>
      <c r="E77" s="60"/>
      <c r="F77" s="60"/>
      <c r="G77" s="60"/>
      <c r="H77" s="60"/>
      <c r="I77" s="60"/>
      <c r="J77" s="60"/>
      <c r="K77" s="60"/>
    </row>
    <row r="78" spans="1:11" ht="12">
      <c r="A78" s="60"/>
      <c r="B78" s="60"/>
      <c r="C78" s="60"/>
      <c r="D78" s="60" t="s">
        <v>404</v>
      </c>
      <c r="E78" s="60"/>
      <c r="F78" s="60"/>
      <c r="G78" s="60"/>
      <c r="H78" s="60"/>
      <c r="I78" s="60"/>
      <c r="J78" s="60"/>
      <c r="K78" s="60"/>
    </row>
    <row r="79" spans="1:11" ht="1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</sheetData>
  <sheetProtection password="F0A6" sheet="1" objects="1" scenarios="1"/>
  <printOptions/>
  <pageMargins left="0.7480314960629921" right="0.15748031496062992" top="1.1023622047244095" bottom="0.1968503937007874" header="0.5118110236220472" footer="0.5118110236220472"/>
  <pageSetup fitToHeight="1" fitToWidth="1" horizontalDpi="600" verticalDpi="600" orientation="portrait" paperSize="9" scale="74" r:id="rId1"/>
  <headerFooter alignWithMargins="0">
    <oddHeader>&amp;LFINANSINSPEKTIONEN&amp;CMANUAL
12.8.2010&amp;R
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1" width="10.7109375" style="55" customWidth="1"/>
    <col min="12" max="16384" width="9.00390625" style="55" customWidth="1"/>
  </cols>
  <sheetData>
    <row r="1" spans="1:11" ht="15">
      <c r="A1" s="53" t="s">
        <v>157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6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3.5">
      <c r="A3" s="57" t="s">
        <v>158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3.5">
      <c r="A5" s="54"/>
      <c r="B5" s="58" t="s">
        <v>159</v>
      </c>
      <c r="C5" s="59"/>
      <c r="D5" s="54"/>
      <c r="E5" s="54"/>
      <c r="F5" s="54"/>
      <c r="G5" s="54"/>
      <c r="H5" s="54"/>
      <c r="I5" s="54"/>
      <c r="J5" s="54"/>
      <c r="K5" s="54"/>
    </row>
    <row r="6" spans="1:11" ht="12">
      <c r="A6" s="54"/>
      <c r="B6" s="59"/>
      <c r="C6" s="59"/>
      <c r="D6" s="54"/>
      <c r="E6" s="54"/>
      <c r="F6" s="54"/>
      <c r="G6" s="54"/>
      <c r="H6" s="54"/>
      <c r="I6" s="54"/>
      <c r="J6" s="54"/>
      <c r="K6" s="54"/>
    </row>
    <row r="7" spans="1:11" ht="12">
      <c r="A7" s="60"/>
      <c r="B7" s="61"/>
      <c r="C7" s="62" t="s">
        <v>42</v>
      </c>
      <c r="D7" s="60"/>
      <c r="E7" s="60"/>
      <c r="F7" s="60"/>
      <c r="G7" s="60"/>
      <c r="H7" s="60"/>
      <c r="I7" s="60"/>
      <c r="J7" s="60"/>
      <c r="K7" s="60"/>
    </row>
    <row r="8" spans="1:11" ht="12">
      <c r="A8" s="60"/>
      <c r="B8" s="61"/>
      <c r="C8" s="62"/>
      <c r="D8" s="60"/>
      <c r="E8" s="60"/>
      <c r="F8" s="60"/>
      <c r="G8" s="60"/>
      <c r="H8" s="60"/>
      <c r="I8" s="60"/>
      <c r="J8" s="60"/>
      <c r="K8" s="60"/>
    </row>
    <row r="9" spans="1:11" ht="12">
      <c r="A9" s="60"/>
      <c r="B9" s="61"/>
      <c r="C9" s="61"/>
      <c r="D9" s="60" t="s">
        <v>160</v>
      </c>
      <c r="E9" s="60"/>
      <c r="F9" s="60"/>
      <c r="G9" s="60"/>
      <c r="H9" s="60"/>
      <c r="I9" s="60"/>
      <c r="J9" s="60"/>
      <c r="K9" s="60"/>
    </row>
    <row r="10" spans="1:11" ht="12">
      <c r="A10" s="60"/>
      <c r="B10" s="61"/>
      <c r="C10" s="61"/>
      <c r="D10" s="60"/>
      <c r="E10" s="60"/>
      <c r="F10" s="60"/>
      <c r="G10" s="60"/>
      <c r="H10" s="60"/>
      <c r="I10" s="60"/>
      <c r="J10" s="60"/>
      <c r="K10" s="60"/>
    </row>
    <row r="11" spans="1:11" ht="12">
      <c r="A11" s="60"/>
      <c r="B11" s="61"/>
      <c r="C11" s="62" t="s">
        <v>161</v>
      </c>
      <c r="D11" s="60"/>
      <c r="E11" s="60"/>
      <c r="F11" s="60"/>
      <c r="G11" s="60"/>
      <c r="H11" s="60"/>
      <c r="I11" s="60"/>
      <c r="J11" s="60"/>
      <c r="K11" s="60"/>
    </row>
    <row r="12" spans="1:11" ht="12">
      <c r="A12" s="60"/>
      <c r="B12" s="61"/>
      <c r="C12" s="62"/>
      <c r="D12" s="60"/>
      <c r="E12" s="60"/>
      <c r="F12" s="60"/>
      <c r="G12" s="60"/>
      <c r="H12" s="60"/>
      <c r="I12" s="60"/>
      <c r="J12" s="60"/>
      <c r="K12" s="60"/>
    </row>
    <row r="13" spans="1:11" ht="12">
      <c r="A13" s="60"/>
      <c r="B13" s="61"/>
      <c r="C13" s="61"/>
      <c r="D13" s="60" t="s">
        <v>162</v>
      </c>
      <c r="E13" s="60"/>
      <c r="F13" s="60"/>
      <c r="G13" s="60"/>
      <c r="H13" s="60"/>
      <c r="I13" s="60"/>
      <c r="J13" s="60"/>
      <c r="K13" s="60"/>
    </row>
    <row r="14" spans="1:11" ht="12">
      <c r="A14" s="60"/>
      <c r="B14" s="61"/>
      <c r="C14" s="61"/>
      <c r="D14" s="60"/>
      <c r="E14" s="60"/>
      <c r="F14" s="60"/>
      <c r="G14" s="60"/>
      <c r="H14" s="60"/>
      <c r="I14" s="60"/>
      <c r="J14" s="60"/>
      <c r="K14" s="60"/>
    </row>
    <row r="15" spans="1:11" ht="12">
      <c r="A15" s="60"/>
      <c r="B15" s="61"/>
      <c r="C15" s="62" t="s">
        <v>163</v>
      </c>
      <c r="D15" s="60"/>
      <c r="E15" s="60"/>
      <c r="F15" s="60"/>
      <c r="G15" s="60"/>
      <c r="H15" s="60"/>
      <c r="I15" s="60"/>
      <c r="J15" s="60"/>
      <c r="K15" s="60"/>
    </row>
    <row r="16" spans="1:11" ht="12">
      <c r="A16" s="60"/>
      <c r="B16" s="61"/>
      <c r="C16" s="62"/>
      <c r="D16" s="60"/>
      <c r="E16" s="60"/>
      <c r="F16" s="60"/>
      <c r="G16" s="60"/>
      <c r="H16" s="60"/>
      <c r="I16" s="60"/>
      <c r="J16" s="60"/>
      <c r="K16" s="60"/>
    </row>
    <row r="17" spans="1:11" ht="12">
      <c r="A17" s="60"/>
      <c r="B17" s="61"/>
      <c r="C17" s="61"/>
      <c r="D17" s="60" t="s">
        <v>164</v>
      </c>
      <c r="E17" s="60"/>
      <c r="F17" s="60"/>
      <c r="G17" s="60"/>
      <c r="H17" s="60"/>
      <c r="I17" s="60"/>
      <c r="J17" s="60"/>
      <c r="K17" s="60"/>
    </row>
    <row r="18" spans="1:11" ht="12">
      <c r="A18" s="60"/>
      <c r="B18" s="61"/>
      <c r="C18" s="61"/>
      <c r="D18" s="60" t="s">
        <v>165</v>
      </c>
      <c r="E18" s="60"/>
      <c r="F18" s="60"/>
      <c r="G18" s="60"/>
      <c r="H18" s="60"/>
      <c r="I18" s="60"/>
      <c r="J18" s="60"/>
      <c r="K18" s="60"/>
    </row>
    <row r="19" spans="1:11" ht="12">
      <c r="A19" s="60"/>
      <c r="B19" s="61"/>
      <c r="C19" s="62"/>
      <c r="D19" s="60"/>
      <c r="E19" s="60"/>
      <c r="F19" s="60"/>
      <c r="G19" s="60"/>
      <c r="H19" s="60"/>
      <c r="I19" s="60"/>
      <c r="J19" s="60"/>
      <c r="K19" s="60"/>
    </row>
    <row r="20" spans="1:11" ht="12">
      <c r="A20" s="60"/>
      <c r="B20" s="61"/>
      <c r="C20" s="62" t="s">
        <v>166</v>
      </c>
      <c r="D20" s="60"/>
      <c r="E20" s="60"/>
      <c r="F20" s="60"/>
      <c r="G20" s="60"/>
      <c r="H20" s="60"/>
      <c r="I20" s="60"/>
      <c r="J20" s="60"/>
      <c r="K20" s="60"/>
    </row>
    <row r="21" spans="1:11" ht="12">
      <c r="A21" s="60"/>
      <c r="B21" s="61"/>
      <c r="C21" s="61"/>
      <c r="D21" s="60"/>
      <c r="E21" s="60"/>
      <c r="F21" s="60"/>
      <c r="G21" s="60"/>
      <c r="H21" s="60"/>
      <c r="I21" s="60"/>
      <c r="J21" s="60"/>
      <c r="K21" s="60"/>
    </row>
    <row r="22" spans="1:11" ht="12">
      <c r="A22" s="60"/>
      <c r="B22" s="61"/>
      <c r="C22" s="61"/>
      <c r="D22" s="60" t="s">
        <v>167</v>
      </c>
      <c r="E22" s="60"/>
      <c r="F22" s="60"/>
      <c r="G22" s="60"/>
      <c r="H22" s="60"/>
      <c r="I22" s="60"/>
      <c r="J22" s="60"/>
      <c r="K22" s="60"/>
    </row>
    <row r="23" spans="1:11" ht="12">
      <c r="A23" s="60"/>
      <c r="B23" s="61"/>
      <c r="C23" s="62"/>
      <c r="D23" s="60"/>
      <c r="E23" s="60"/>
      <c r="F23" s="60"/>
      <c r="G23" s="60"/>
      <c r="H23" s="60"/>
      <c r="I23" s="60"/>
      <c r="J23" s="60"/>
      <c r="K23" s="60"/>
    </row>
    <row r="24" spans="1:11" ht="12">
      <c r="A24" s="60"/>
      <c r="B24" s="61"/>
      <c r="C24" s="62" t="s">
        <v>60</v>
      </c>
      <c r="D24" s="60"/>
      <c r="E24" s="60"/>
      <c r="F24" s="60"/>
      <c r="G24" s="60"/>
      <c r="H24" s="60"/>
      <c r="I24" s="60"/>
      <c r="J24" s="60"/>
      <c r="K24" s="60"/>
    </row>
    <row r="25" spans="1:11" ht="12">
      <c r="A25" s="60"/>
      <c r="B25" s="61"/>
      <c r="C25" s="61"/>
      <c r="D25" s="60"/>
      <c r="E25" s="60"/>
      <c r="F25" s="60"/>
      <c r="G25" s="60"/>
      <c r="H25" s="60"/>
      <c r="I25" s="60"/>
      <c r="J25" s="60"/>
      <c r="K25" s="60"/>
    </row>
    <row r="26" spans="1:11" ht="12">
      <c r="A26" s="60"/>
      <c r="B26" s="61"/>
      <c r="C26" s="61"/>
      <c r="D26" s="60" t="s">
        <v>168</v>
      </c>
      <c r="E26" s="60"/>
      <c r="F26" s="60"/>
      <c r="G26" s="60"/>
      <c r="H26" s="60"/>
      <c r="I26" s="60"/>
      <c r="J26" s="60"/>
      <c r="K26" s="60"/>
    </row>
    <row r="27" spans="1:11" ht="12">
      <c r="A27" s="60"/>
      <c r="B27" s="61"/>
      <c r="C27" s="62"/>
      <c r="D27" s="60"/>
      <c r="E27" s="60"/>
      <c r="F27" s="60"/>
      <c r="G27" s="60"/>
      <c r="H27" s="60"/>
      <c r="I27" s="60"/>
      <c r="J27" s="60"/>
      <c r="K27" s="60"/>
    </row>
    <row r="28" spans="1:11" ht="12">
      <c r="A28" s="60"/>
      <c r="B28" s="61"/>
      <c r="C28" s="62" t="s">
        <v>169</v>
      </c>
      <c r="D28" s="60"/>
      <c r="E28" s="60"/>
      <c r="F28" s="60"/>
      <c r="G28" s="60"/>
      <c r="H28" s="60"/>
      <c r="I28" s="60"/>
      <c r="J28" s="60"/>
      <c r="K28" s="60"/>
    </row>
    <row r="29" spans="1:11" ht="12">
      <c r="A29" s="60"/>
      <c r="B29" s="61"/>
      <c r="C29" s="61"/>
      <c r="D29" s="60"/>
      <c r="E29" s="60"/>
      <c r="F29" s="60"/>
      <c r="G29" s="60"/>
      <c r="H29" s="60"/>
      <c r="I29" s="60"/>
      <c r="J29" s="60"/>
      <c r="K29" s="60"/>
    </row>
    <row r="30" spans="1:11" ht="12">
      <c r="A30" s="60"/>
      <c r="B30" s="61"/>
      <c r="C30" s="61"/>
      <c r="D30" s="60" t="s">
        <v>170</v>
      </c>
      <c r="E30" s="60"/>
      <c r="F30" s="60"/>
      <c r="G30" s="60"/>
      <c r="H30" s="60"/>
      <c r="I30" s="60"/>
      <c r="J30" s="60"/>
      <c r="K30" s="60"/>
    </row>
    <row r="31" spans="1:11" ht="12">
      <c r="A31" s="60"/>
      <c r="B31" s="61"/>
      <c r="C31" s="61"/>
      <c r="D31" s="60"/>
      <c r="E31" s="60"/>
      <c r="F31" s="60"/>
      <c r="G31" s="60"/>
      <c r="H31" s="60"/>
      <c r="I31" s="60"/>
      <c r="J31" s="60"/>
      <c r="K31" s="60"/>
    </row>
    <row r="32" spans="1:11" ht="12">
      <c r="A32" s="60"/>
      <c r="B32" s="60"/>
      <c r="C32" s="63" t="s">
        <v>171</v>
      </c>
      <c r="D32" s="60"/>
      <c r="E32" s="60"/>
      <c r="F32" s="60"/>
      <c r="G32" s="60"/>
      <c r="H32" s="60"/>
      <c r="I32" s="60"/>
      <c r="J32" s="60"/>
      <c r="K32" s="60"/>
    </row>
    <row r="33" spans="1:11" ht="12">
      <c r="A33" s="60"/>
      <c r="B33" s="63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12">
      <c r="A34" s="60"/>
      <c r="B34" s="60"/>
      <c r="C34" s="60"/>
      <c r="D34" s="60" t="s">
        <v>172</v>
      </c>
      <c r="E34" s="60"/>
      <c r="F34" s="60"/>
      <c r="G34" s="60"/>
      <c r="H34" s="60"/>
      <c r="I34" s="60"/>
      <c r="J34" s="60"/>
      <c r="K34" s="60"/>
    </row>
    <row r="35" spans="1:11" ht="12">
      <c r="A35" s="60"/>
      <c r="B35" s="60"/>
      <c r="C35" s="63"/>
      <c r="D35" s="60" t="s">
        <v>173</v>
      </c>
      <c r="E35" s="60"/>
      <c r="F35" s="60"/>
      <c r="G35" s="60"/>
      <c r="H35" s="60"/>
      <c r="I35" s="60"/>
      <c r="J35" s="60"/>
      <c r="K35" s="60"/>
    </row>
    <row r="36" spans="1:11" ht="12">
      <c r="A36" s="60"/>
      <c r="B36" s="60"/>
      <c r="C36" s="60"/>
      <c r="D36" s="60" t="s">
        <v>174</v>
      </c>
      <c r="E36" s="60"/>
      <c r="F36" s="60"/>
      <c r="G36" s="60"/>
      <c r="H36" s="60"/>
      <c r="I36" s="60"/>
      <c r="J36" s="60"/>
      <c r="K36" s="60"/>
    </row>
    <row r="37" spans="1:11" ht="1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3.5">
      <c r="A38" s="60"/>
      <c r="B38" s="57" t="s">
        <v>175</v>
      </c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2">
      <c r="A40" s="60"/>
      <c r="B40" s="60"/>
      <c r="C40" s="63" t="s">
        <v>176</v>
      </c>
      <c r="D40" s="60"/>
      <c r="E40" s="60"/>
      <c r="F40" s="60"/>
      <c r="G40" s="60"/>
      <c r="H40" s="60"/>
      <c r="I40" s="60"/>
      <c r="J40" s="60"/>
      <c r="K40" s="60"/>
    </row>
    <row r="41" spans="1:11" ht="1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">
      <c r="A42" s="60"/>
      <c r="B42" s="60"/>
      <c r="C42" s="60"/>
      <c r="D42" s="60" t="s">
        <v>177</v>
      </c>
      <c r="E42" s="60"/>
      <c r="F42" s="60"/>
      <c r="G42" s="60"/>
      <c r="H42" s="60"/>
      <c r="I42" s="60"/>
      <c r="J42" s="60"/>
      <c r="K42" s="60"/>
    </row>
    <row r="43" spans="1:11" ht="12">
      <c r="A43" s="60"/>
      <c r="B43" s="60"/>
      <c r="C43" s="63"/>
      <c r="D43" s="60" t="s">
        <v>178</v>
      </c>
      <c r="E43" s="60"/>
      <c r="F43" s="60"/>
      <c r="G43" s="60"/>
      <c r="H43" s="60"/>
      <c r="I43" s="60"/>
      <c r="J43" s="60"/>
      <c r="K43" s="60"/>
    </row>
    <row r="44" spans="1:11" ht="12">
      <c r="A44" s="60"/>
      <c r="B44" s="60"/>
      <c r="C44" s="60"/>
      <c r="D44" s="60" t="s">
        <v>179</v>
      </c>
      <c r="E44" s="60"/>
      <c r="F44" s="60"/>
      <c r="G44" s="60"/>
      <c r="H44" s="60"/>
      <c r="I44" s="60"/>
      <c r="J44" s="60"/>
      <c r="K44" s="60"/>
    </row>
    <row r="45" spans="1:11" ht="12">
      <c r="A45" s="60"/>
      <c r="B45" s="60"/>
      <c r="C45" s="60"/>
      <c r="D45" s="60" t="s">
        <v>180</v>
      </c>
      <c r="E45" s="60"/>
      <c r="F45" s="60"/>
      <c r="G45" s="60"/>
      <c r="H45" s="60"/>
      <c r="I45" s="60"/>
      <c r="J45" s="60"/>
      <c r="K45" s="60"/>
    </row>
    <row r="46" spans="1:11" ht="1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2">
      <c r="A47" s="60"/>
      <c r="B47" s="60"/>
      <c r="C47" s="63"/>
      <c r="D47" s="60"/>
      <c r="E47" s="60"/>
      <c r="F47" s="60"/>
      <c r="G47" s="60"/>
      <c r="H47" s="60"/>
      <c r="I47" s="60"/>
      <c r="J47" s="60"/>
      <c r="K47" s="60"/>
    </row>
    <row r="48" spans="1:11" ht="12">
      <c r="A48" s="60"/>
      <c r="B48" s="60"/>
      <c r="C48" s="63" t="s">
        <v>181</v>
      </c>
      <c r="D48" s="60"/>
      <c r="E48" s="60"/>
      <c r="F48" s="60"/>
      <c r="G48" s="60"/>
      <c r="H48" s="60"/>
      <c r="I48" s="60"/>
      <c r="J48" s="60"/>
      <c r="K48" s="60"/>
    </row>
    <row r="49" spans="1:11" ht="1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2">
      <c r="A50" s="60"/>
      <c r="B50" s="60"/>
      <c r="C50" s="60"/>
      <c r="D50" s="60" t="s">
        <v>182</v>
      </c>
      <c r="E50" s="60"/>
      <c r="F50" s="60"/>
      <c r="G50" s="60"/>
      <c r="H50" s="60"/>
      <c r="I50" s="60"/>
      <c r="J50" s="60"/>
      <c r="K50" s="60"/>
    </row>
    <row r="51" spans="1:11" ht="12">
      <c r="A51" s="60"/>
      <c r="B51" s="60"/>
      <c r="C51" s="63"/>
      <c r="D51" s="60"/>
      <c r="E51" s="60"/>
      <c r="F51" s="60"/>
      <c r="G51" s="60"/>
      <c r="H51" s="60"/>
      <c r="I51" s="60"/>
      <c r="J51" s="60"/>
      <c r="K51" s="60"/>
    </row>
    <row r="52" spans="1:11" ht="12">
      <c r="A52" s="60"/>
      <c r="B52" s="60"/>
      <c r="C52" s="63" t="s">
        <v>9</v>
      </c>
      <c r="D52" s="60"/>
      <c r="E52" s="60"/>
      <c r="F52" s="60"/>
      <c r="G52" s="60"/>
      <c r="H52" s="60"/>
      <c r="I52" s="60"/>
      <c r="J52" s="60"/>
      <c r="K52" s="60"/>
    </row>
    <row r="53" spans="1:11" ht="1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2">
      <c r="A54" s="60"/>
      <c r="B54" s="60"/>
      <c r="C54" s="60"/>
      <c r="D54" s="60" t="s">
        <v>183</v>
      </c>
      <c r="E54" s="60"/>
      <c r="F54" s="60"/>
      <c r="G54" s="60"/>
      <c r="H54" s="60"/>
      <c r="I54" s="60"/>
      <c r="J54" s="60"/>
      <c r="K54" s="60"/>
    </row>
    <row r="55" spans="1:11" ht="12">
      <c r="A55" s="60"/>
      <c r="B55" s="60"/>
      <c r="C55" s="63"/>
      <c r="D55" s="60"/>
      <c r="E55" s="60"/>
      <c r="F55" s="60"/>
      <c r="G55" s="60"/>
      <c r="H55" s="60"/>
      <c r="I55" s="60"/>
      <c r="J55" s="60"/>
      <c r="K55" s="60"/>
    </row>
    <row r="56" spans="1:11" ht="12">
      <c r="A56" s="60"/>
      <c r="B56" s="60"/>
      <c r="C56" s="63" t="s">
        <v>10</v>
      </c>
      <c r="D56" s="60"/>
      <c r="E56" s="60"/>
      <c r="F56" s="60"/>
      <c r="G56" s="60"/>
      <c r="H56" s="60"/>
      <c r="I56" s="60"/>
      <c r="J56" s="60"/>
      <c r="K56" s="60"/>
    </row>
    <row r="57" spans="1:11" ht="1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2">
      <c r="A58" s="60"/>
      <c r="B58" s="60"/>
      <c r="C58" s="60"/>
      <c r="D58" s="60" t="s">
        <v>184</v>
      </c>
      <c r="E58" s="60"/>
      <c r="F58" s="60"/>
      <c r="G58" s="60"/>
      <c r="H58" s="60"/>
      <c r="I58" s="60"/>
      <c r="J58" s="60"/>
      <c r="K58" s="60"/>
    </row>
    <row r="59" spans="1:11" ht="1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">
      <c r="A60" s="60"/>
      <c r="B60" s="60"/>
      <c r="C60" s="63" t="s">
        <v>388</v>
      </c>
      <c r="D60" s="60"/>
      <c r="E60" s="60"/>
      <c r="F60" s="60"/>
      <c r="G60" s="60"/>
      <c r="H60" s="60"/>
      <c r="I60" s="60"/>
      <c r="J60" s="60"/>
      <c r="K60" s="60"/>
    </row>
    <row r="61" spans="1:11" ht="1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2">
      <c r="A62" s="60"/>
      <c r="B62" s="60"/>
      <c r="C62" s="60"/>
      <c r="D62" s="60" t="s">
        <v>185</v>
      </c>
      <c r="E62" s="60"/>
      <c r="F62" s="60"/>
      <c r="G62" s="60"/>
      <c r="H62" s="60"/>
      <c r="I62" s="60"/>
      <c r="J62" s="60"/>
      <c r="K62" s="60"/>
    </row>
    <row r="63" spans="1:11" ht="12">
      <c r="A63" s="60"/>
      <c r="B63" s="60"/>
      <c r="C63" s="60"/>
      <c r="D63" s="60" t="s">
        <v>186</v>
      </c>
      <c r="E63" s="60"/>
      <c r="F63" s="60"/>
      <c r="G63" s="60"/>
      <c r="H63" s="60"/>
      <c r="I63" s="60"/>
      <c r="J63" s="60"/>
      <c r="K63" s="60"/>
    </row>
    <row r="64" spans="1:11" ht="12">
      <c r="A64" s="60"/>
      <c r="B64" s="60"/>
      <c r="C64" s="60"/>
      <c r="D64" s="60" t="s">
        <v>187</v>
      </c>
      <c r="E64" s="60"/>
      <c r="F64" s="60"/>
      <c r="G64" s="60"/>
      <c r="H64" s="60"/>
      <c r="I64" s="60"/>
      <c r="J64" s="60"/>
      <c r="K64" s="60"/>
    </row>
    <row r="65" spans="1:11" ht="1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3.5">
      <c r="A66" s="57" t="s">
        <v>405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2">
      <c r="A68" s="60"/>
      <c r="B68" s="60"/>
      <c r="C68" s="60"/>
      <c r="D68" s="60" t="s">
        <v>406</v>
      </c>
      <c r="E68" s="60"/>
      <c r="F68" s="60"/>
      <c r="G68" s="60"/>
      <c r="H68" s="60"/>
      <c r="I68" s="60"/>
      <c r="J68" s="60"/>
      <c r="K68" s="60"/>
    </row>
    <row r="69" spans="1:11" ht="12">
      <c r="A69" s="60"/>
      <c r="B69" s="60"/>
      <c r="C69" s="60"/>
      <c r="D69" s="60" t="s">
        <v>407</v>
      </c>
      <c r="E69" s="60"/>
      <c r="F69" s="60"/>
      <c r="G69" s="60"/>
      <c r="H69" s="60"/>
      <c r="I69" s="60"/>
      <c r="J69" s="60"/>
      <c r="K69" s="60"/>
    </row>
    <row r="70" spans="1:11" ht="12">
      <c r="A70" s="60"/>
      <c r="B70" s="60"/>
      <c r="C70" s="60"/>
      <c r="D70" s="60" t="s">
        <v>408</v>
      </c>
      <c r="E70" s="60"/>
      <c r="F70" s="60"/>
      <c r="G70" s="60"/>
      <c r="H70" s="60"/>
      <c r="I70" s="60"/>
      <c r="J70" s="60"/>
      <c r="K70" s="60"/>
    </row>
    <row r="71" spans="1:11" ht="1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2.75" customHeight="1">
      <c r="A72" s="57" t="s">
        <v>409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1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1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</sheetData>
  <sheetProtection password="F0A6" sheet="1" objects="1" scenarios="1"/>
  <printOptions/>
  <pageMargins left="0.7480314960629921" right="0.15748031496062992" top="1.1023622047244095" bottom="0.1968503937007874" header="0.5118110236220472" footer="0.5118110236220472"/>
  <pageSetup fitToHeight="1" fitToWidth="1" horizontalDpi="600" verticalDpi="600" orientation="portrait" paperSize="9" scale="78" r:id="rId1"/>
  <headerFooter alignWithMargins="0">
    <oddHeader>&amp;LFINANCIAL SUPERVISORY AUTHORITY&amp;CMANUAL
12.8.2010&amp;R
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4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44.57421875" style="33" customWidth="1"/>
    <col min="2" max="2" width="39.57421875" style="33" customWidth="1"/>
    <col min="3" max="3" width="35.7109375" style="33" customWidth="1"/>
    <col min="4" max="16384" width="8.8515625" style="33" customWidth="1"/>
  </cols>
  <sheetData>
    <row r="1" spans="1:6" ht="34.5" customHeight="1">
      <c r="A1" s="97" t="s">
        <v>418</v>
      </c>
      <c r="B1" s="30" t="s">
        <v>61</v>
      </c>
      <c r="C1" s="31"/>
      <c r="F1" s="34"/>
    </row>
    <row r="2" spans="1:6" ht="12.75" customHeight="1">
      <c r="A2" s="35"/>
      <c r="B2" s="36" t="s">
        <v>474</v>
      </c>
      <c r="C2" s="37"/>
      <c r="F2" s="34"/>
    </row>
    <row r="3" spans="1:3" ht="12.75" customHeight="1">
      <c r="A3" s="99" t="s">
        <v>41</v>
      </c>
      <c r="B3" s="38">
        <f>IF(ISERROR(Tiedonvastaanottaja&amp;LEFT(Yksilointitunnus,6)&amp;CHAR(VALUE(MID(Tiedonajankohta,5,2))+64)&amp;Systeemitunnus&amp;RIGHT(Tiedonantajataso,2)),"",Tiedonvastaanottaja&amp;LEFT(Yksilointitunnus,6)&amp;CHAR(VALUE(MID(Tiedonajankohta,5,2))+64)&amp;Systeemitunnus&amp;RIGHT(Tiedonantajataso,2)&amp;".txt")</f>
      </c>
      <c r="C3" s="39"/>
    </row>
    <row r="4" spans="1:6" ht="12.75" customHeight="1">
      <c r="A4" s="100"/>
      <c r="B4" s="40" t="str">
        <f>CHOOSE(MATCH(Tiedonvastaanottaja,{"R";"T"},0),"rahoitus@bof.fi","rahoitus@stat.fi")</f>
        <v>rahoitus@bof.fi</v>
      </c>
      <c r="C4" s="39"/>
      <c r="F4" s="34"/>
    </row>
    <row r="5" spans="1:3" ht="12.75" customHeight="1">
      <c r="A5" s="98" t="s">
        <v>42</v>
      </c>
      <c r="B5" s="40"/>
      <c r="C5" s="39"/>
    </row>
    <row r="6" spans="1:6" ht="12.75" customHeight="1">
      <c r="A6" s="98"/>
      <c r="B6" s="41"/>
      <c r="C6" s="39"/>
      <c r="F6" s="34"/>
    </row>
    <row r="7" spans="1:3" ht="12.75" customHeight="1">
      <c r="A7" s="98" t="s">
        <v>44</v>
      </c>
      <c r="B7" s="109">
        <v>201</v>
      </c>
      <c r="C7" s="39"/>
    </row>
    <row r="8" spans="1:3" ht="12.75" customHeight="1">
      <c r="A8" s="98"/>
      <c r="B8" s="110"/>
      <c r="C8" s="39"/>
    </row>
    <row r="9" spans="1:3" ht="12.75" customHeight="1">
      <c r="A9" s="98" t="s">
        <v>43</v>
      </c>
      <c r="B9" s="120"/>
      <c r="C9" s="39"/>
    </row>
    <row r="10" spans="1:3" ht="12.75" customHeight="1">
      <c r="A10" s="98"/>
      <c r="B10" s="110"/>
      <c r="C10" s="39"/>
    </row>
    <row r="11" spans="1:3" ht="12.75" customHeight="1">
      <c r="A11" s="98" t="s">
        <v>45</v>
      </c>
      <c r="B11" s="111">
        <v>1</v>
      </c>
      <c r="C11" s="39"/>
    </row>
    <row r="12" spans="1:6" ht="12.75" customHeight="1">
      <c r="A12" s="98"/>
      <c r="B12" s="117"/>
      <c r="C12" s="39"/>
      <c r="F12" s="34"/>
    </row>
    <row r="13" spans="1:3" ht="12.75" customHeight="1">
      <c r="A13" s="98" t="s">
        <v>46</v>
      </c>
      <c r="B13" s="112" t="s">
        <v>20</v>
      </c>
      <c r="C13" s="39"/>
    </row>
    <row r="14" spans="1:6" ht="12.75" customHeight="1">
      <c r="A14" s="98"/>
      <c r="B14" s="117"/>
      <c r="C14" s="39"/>
      <c r="F14" s="34"/>
    </row>
    <row r="15" spans="1:3" ht="12.75" customHeight="1">
      <c r="A15" s="98" t="s">
        <v>47</v>
      </c>
      <c r="B15" s="113">
        <v>20120924</v>
      </c>
      <c r="C15" s="39"/>
    </row>
    <row r="16" spans="1:6" ht="12.75" customHeight="1">
      <c r="A16" s="98"/>
      <c r="B16" s="117"/>
      <c r="C16" s="39"/>
      <c r="F16" s="34"/>
    </row>
    <row r="17" spans="1:3" ht="12.75" customHeight="1">
      <c r="A17" s="98" t="s">
        <v>48</v>
      </c>
      <c r="B17" s="113"/>
      <c r="C17" s="39"/>
    </row>
    <row r="18" spans="1:6" ht="12.75" customHeight="1">
      <c r="A18" s="98"/>
      <c r="B18" s="117"/>
      <c r="C18" s="39"/>
      <c r="F18" s="34"/>
    </row>
    <row r="19" spans="1:3" ht="12.75" customHeight="1">
      <c r="A19" s="98" t="s">
        <v>49</v>
      </c>
      <c r="B19" s="114">
        <v>1</v>
      </c>
      <c r="C19" s="39"/>
    </row>
    <row r="20" spans="1:3" ht="12.75" customHeight="1">
      <c r="A20" s="98"/>
      <c r="B20" s="121"/>
      <c r="C20" s="39"/>
    </row>
    <row r="21" spans="1:3" ht="12.75" customHeight="1">
      <c r="A21" s="101" t="s">
        <v>50</v>
      </c>
      <c r="B21" s="115" t="s">
        <v>51</v>
      </c>
      <c r="C21" s="39"/>
    </row>
    <row r="22" spans="1:3" ht="12.75" customHeight="1">
      <c r="A22" s="102"/>
      <c r="B22" s="116"/>
      <c r="C22" s="42"/>
    </row>
    <row r="23" spans="1:3" ht="12.75" customHeight="1">
      <c r="A23" s="101"/>
      <c r="B23" s="117"/>
      <c r="C23" s="39"/>
    </row>
    <row r="24" spans="1:3" ht="12.75" customHeight="1">
      <c r="A24" s="98" t="s">
        <v>151</v>
      </c>
      <c r="B24" s="117"/>
      <c r="C24" s="39"/>
    </row>
    <row r="25" spans="1:3" ht="12.75" customHeight="1">
      <c r="A25" s="108" t="s">
        <v>152</v>
      </c>
      <c r="B25" s="118"/>
      <c r="C25" s="39"/>
    </row>
    <row r="26" spans="1:3" ht="12.75" customHeight="1">
      <c r="A26" s="108" t="s">
        <v>153</v>
      </c>
      <c r="B26" s="119"/>
      <c r="C26" s="39"/>
    </row>
    <row r="27" spans="1:3" ht="12.75" customHeight="1">
      <c r="A27" s="108" t="s">
        <v>154</v>
      </c>
      <c r="B27" s="118"/>
      <c r="C27" s="39"/>
    </row>
    <row r="28" spans="1:3" ht="12.75" customHeight="1">
      <c r="A28" s="103"/>
      <c r="B28" s="122"/>
      <c r="C28" s="42"/>
    </row>
    <row r="29" spans="1:2" s="43" customFormat="1" ht="12.75" customHeight="1">
      <c r="A29" s="104"/>
      <c r="B29" s="104"/>
    </row>
    <row r="30" spans="1:4" ht="12.75" customHeight="1">
      <c r="A30" s="105" t="s">
        <v>132</v>
      </c>
      <c r="B30" s="106" t="s">
        <v>149</v>
      </c>
      <c r="D30" s="32" t="s">
        <v>65</v>
      </c>
    </row>
    <row r="31" spans="1:3" ht="12.75" customHeight="1">
      <c r="A31" s="106" t="s">
        <v>133</v>
      </c>
      <c r="B31" s="106" t="str">
        <f>IF(sp_Language="EN",TEXT(C31,"@"),PROPER(C31))</f>
        <v>Finanssivalvonta</v>
      </c>
      <c r="C31" s="32" t="s">
        <v>150</v>
      </c>
    </row>
    <row r="32" spans="1:7" ht="12.75" customHeight="1">
      <c r="A32" s="106" t="s">
        <v>35</v>
      </c>
      <c r="B32" s="123" t="s">
        <v>475</v>
      </c>
      <c r="C32" s="44"/>
      <c r="D32" s="32">
        <v>90</v>
      </c>
      <c r="E32" s="45"/>
      <c r="F32" s="45"/>
      <c r="G32" s="45"/>
    </row>
    <row r="33" spans="1:3" ht="12.75" customHeight="1">
      <c r="A33" s="106" t="s">
        <v>123</v>
      </c>
      <c r="B33" s="106" t="s">
        <v>483</v>
      </c>
      <c r="C33" s="44"/>
    </row>
    <row r="34" spans="1:4" ht="12.75" customHeight="1">
      <c r="A34" s="106" t="s">
        <v>34</v>
      </c>
      <c r="B34" s="123" t="s">
        <v>651</v>
      </c>
      <c r="D34" s="46"/>
    </row>
    <row r="35" spans="1:4" ht="12.75" customHeight="1">
      <c r="A35" s="106" t="s">
        <v>36</v>
      </c>
      <c r="B35" s="124" t="s">
        <v>519</v>
      </c>
      <c r="D35" s="47" t="s">
        <v>129</v>
      </c>
    </row>
    <row r="36" spans="1:4" ht="12.75" customHeight="1">
      <c r="A36" s="107" t="s">
        <v>134</v>
      </c>
      <c r="B36" s="123" t="str">
        <f>sp_Version&amp;" ("&amp;D36&amp;")"</f>
        <v>1.0.1 (24.9.2012)</v>
      </c>
      <c r="C36" s="48" t="s">
        <v>194</v>
      </c>
      <c r="D36" s="49" t="s">
        <v>613</v>
      </c>
    </row>
    <row r="37" ht="11.25">
      <c r="B37" s="43"/>
    </row>
    <row r="44" spans="1:2" ht="11.25" hidden="1">
      <c r="A44" s="33" t="s">
        <v>198</v>
      </c>
      <c r="B44" s="50">
        <v>18</v>
      </c>
    </row>
    <row r="45" spans="1:2" ht="11.25" hidden="1">
      <c r="A45" s="33" t="s">
        <v>148</v>
      </c>
      <c r="B45" s="50"/>
    </row>
    <row r="46" ht="11.25" hidden="1">
      <c r="A46" s="51" t="s">
        <v>52</v>
      </c>
    </row>
    <row r="47" ht="11.25" hidden="1">
      <c r="A47" s="52" t="s">
        <v>53</v>
      </c>
    </row>
    <row r="48" ht="11.25" hidden="1">
      <c r="A48" s="52" t="s">
        <v>54</v>
      </c>
    </row>
    <row r="49" ht="11.25" hidden="1">
      <c r="A49" s="52" t="s">
        <v>55</v>
      </c>
    </row>
  </sheetData>
  <sheetProtection password="F0A6"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2" r:id="rId3"/>
  <headerFooter alignWithMargins="0">
    <oddHeader>&amp;LFINANSSIVALVONTA
FINANSINSPEKTIONEN
FIN-FSA
&amp;C&amp;D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M31"/>
  <sheetViews>
    <sheetView showGridLines="0" zoomScaleSheetLayoutView="55" zoomScalePageLayoutView="0" workbookViewId="0" topLeftCell="A3">
      <selection activeCell="A3" sqref="A3"/>
    </sheetView>
  </sheetViews>
  <sheetFormatPr defaultColWidth="9.140625" defaultRowHeight="12.75"/>
  <cols>
    <col min="1" max="1" width="3.00390625" style="18" customWidth="1"/>
    <col min="2" max="2" width="3.140625" style="18" customWidth="1"/>
    <col min="3" max="5" width="3.00390625" style="18" customWidth="1"/>
    <col min="6" max="6" width="9.00390625" style="18" customWidth="1"/>
    <col min="7" max="7" width="41.7109375" style="19" customWidth="1"/>
    <col min="8" max="8" width="18.7109375" style="18" customWidth="1"/>
    <col min="9" max="9" width="60.140625" style="18" customWidth="1"/>
    <col min="10" max="10" width="15.00390625" style="28" customWidth="1"/>
    <col min="11" max="11" width="15.00390625" style="29" customWidth="1"/>
    <col min="12" max="12" width="12.7109375" style="28" customWidth="1"/>
    <col min="13" max="13" width="14.7109375" style="28" customWidth="1"/>
    <col min="14" max="16384" width="9.140625" style="28" customWidth="1"/>
  </cols>
  <sheetData>
    <row r="1" spans="1:9" ht="15" customHeight="1" hidden="1">
      <c r="A1" s="18" t="s">
        <v>126</v>
      </c>
      <c r="B1" s="18" t="s">
        <v>37</v>
      </c>
      <c r="C1" s="18" t="s">
        <v>28</v>
      </c>
      <c r="D1" s="18" t="s">
        <v>38</v>
      </c>
      <c r="E1" s="18" t="s">
        <v>39</v>
      </c>
      <c r="F1" s="18" t="s">
        <v>128</v>
      </c>
      <c r="G1" s="18" t="s">
        <v>40</v>
      </c>
      <c r="H1" s="18" t="s">
        <v>467</v>
      </c>
      <c r="I1" s="19" t="s">
        <v>56</v>
      </c>
    </row>
    <row r="2" spans="1:9" ht="15" customHeight="1" hidden="1">
      <c r="A2" s="18" t="s">
        <v>463</v>
      </c>
      <c r="B2" s="18">
        <f>Tiedonantajataso</f>
        <v>201</v>
      </c>
      <c r="C2" s="18">
        <f>90</f>
        <v>90</v>
      </c>
      <c r="D2" s="18" t="str">
        <f>I9</f>
        <v>KP01</v>
      </c>
      <c r="E2" s="18" t="s">
        <v>611</v>
      </c>
      <c r="F2" s="18" t="s">
        <v>476</v>
      </c>
      <c r="G2" s="18" t="s">
        <v>478</v>
      </c>
      <c r="H2" s="18" t="s">
        <v>477</v>
      </c>
      <c r="I2" s="19" t="s">
        <v>479</v>
      </c>
    </row>
    <row r="3" ht="15" customHeight="1"/>
    <row r="4" spans="1:9" ht="15" customHeight="1">
      <c r="A4" s="64" t="s">
        <v>150</v>
      </c>
      <c r="D4" s="20"/>
      <c r="H4" s="21" t="s">
        <v>120</v>
      </c>
      <c r="I4" s="200" t="s">
        <v>520</v>
      </c>
    </row>
    <row r="5" spans="1:9" ht="15" customHeight="1">
      <c r="A5" s="22">
        <f>IF(ISBLANK(Raportoija),"",Yleistiedot!A9&amp;" "&amp;Raportoija)</f>
      </c>
      <c r="D5" s="23"/>
      <c r="E5" s="24"/>
      <c r="F5" s="24"/>
      <c r="H5" s="21" t="s">
        <v>121</v>
      </c>
      <c r="I5" s="25"/>
    </row>
    <row r="6" spans="1:9" ht="15" customHeight="1">
      <c r="A6" s="26"/>
      <c r="H6" s="21" t="s">
        <v>122</v>
      </c>
      <c r="I6" s="200" t="s">
        <v>519</v>
      </c>
    </row>
    <row r="7" spans="1:9" ht="15" customHeight="1">
      <c r="A7" s="28"/>
      <c r="H7" s="19"/>
      <c r="I7" s="19"/>
    </row>
    <row r="8" spans="1:11" ht="15" customHeight="1">
      <c r="A8" s="126" t="s">
        <v>418</v>
      </c>
      <c r="B8" s="76"/>
      <c r="C8" s="76"/>
      <c r="D8" s="76"/>
      <c r="E8" s="76"/>
      <c r="F8" s="76"/>
      <c r="G8" s="76"/>
      <c r="H8" s="78"/>
      <c r="I8" s="78"/>
      <c r="J8" s="76"/>
      <c r="K8" s="76"/>
    </row>
    <row r="9" spans="1:11" ht="15" customHeight="1">
      <c r="A9" s="75"/>
      <c r="B9" s="76"/>
      <c r="C9" s="76"/>
      <c r="D9" s="76"/>
      <c r="E9" s="76"/>
      <c r="F9" s="76"/>
      <c r="G9" s="76"/>
      <c r="I9" s="208" t="s">
        <v>614</v>
      </c>
      <c r="J9" s="152"/>
      <c r="K9" s="76"/>
    </row>
    <row r="10" spans="1:11" ht="30" customHeight="1">
      <c r="A10" s="77" t="s">
        <v>410</v>
      </c>
      <c r="B10" s="76"/>
      <c r="C10" s="76"/>
      <c r="D10" s="76"/>
      <c r="E10" s="76"/>
      <c r="F10" s="76"/>
      <c r="G10" s="198" t="s">
        <v>514</v>
      </c>
      <c r="I10" s="209"/>
      <c r="J10" s="152"/>
      <c r="K10" s="76"/>
    </row>
    <row r="11" spans="1:11" ht="30" customHeight="1">
      <c r="A11" s="206" t="s">
        <v>33</v>
      </c>
      <c r="B11" s="207"/>
      <c r="C11" s="207"/>
      <c r="D11" s="207"/>
      <c r="E11" s="207"/>
      <c r="F11" s="207"/>
      <c r="G11" s="128" t="s">
        <v>419</v>
      </c>
      <c r="I11" s="209"/>
      <c r="J11" s="152"/>
      <c r="K11" s="76"/>
    </row>
    <row r="12" spans="1:11" ht="15" customHeight="1">
      <c r="A12" s="129" t="s">
        <v>35</v>
      </c>
      <c r="B12" s="76"/>
      <c r="C12" s="76"/>
      <c r="D12" s="76"/>
      <c r="E12" s="76"/>
      <c r="F12" s="76"/>
      <c r="G12" s="128" t="s">
        <v>475</v>
      </c>
      <c r="I12" s="210"/>
      <c r="J12" s="152"/>
      <c r="K12" s="76"/>
    </row>
    <row r="13" spans="1:11" ht="15" customHeight="1">
      <c r="A13" s="129" t="s">
        <v>34</v>
      </c>
      <c r="B13" s="75"/>
      <c r="C13" s="75"/>
      <c r="D13" s="75"/>
      <c r="E13" s="75"/>
      <c r="F13" s="75"/>
      <c r="G13" s="179" t="s">
        <v>484</v>
      </c>
      <c r="H13" s="76"/>
      <c r="I13" s="76"/>
      <c r="J13" s="76"/>
      <c r="K13" s="76"/>
    </row>
    <row r="14" spans="1:11" ht="15" customHeight="1">
      <c r="A14" s="129" t="s">
        <v>123</v>
      </c>
      <c r="B14" s="76"/>
      <c r="C14" s="76"/>
      <c r="D14" s="76"/>
      <c r="E14" s="76"/>
      <c r="F14" s="76"/>
      <c r="G14" s="128" t="s">
        <v>483</v>
      </c>
      <c r="H14" s="128"/>
      <c r="I14" s="128"/>
      <c r="J14" s="128"/>
      <c r="K14" s="128"/>
    </row>
    <row r="15" spans="1:11" ht="15" customHeight="1">
      <c r="A15" s="77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5" customHeight="1">
      <c r="A16" s="77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5" customHeight="1">
      <c r="A17" s="77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15" customHeight="1">
      <c r="A18" s="160" t="s">
        <v>472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15" customHeight="1">
      <c r="A19" s="76"/>
      <c r="B19" s="75"/>
      <c r="C19" s="75"/>
      <c r="D19" s="75"/>
      <c r="E19" s="75"/>
      <c r="F19" s="75"/>
      <c r="G19" s="75"/>
      <c r="H19" s="161" t="s">
        <v>473</v>
      </c>
      <c r="I19" s="75"/>
      <c r="J19" s="75"/>
      <c r="K19" s="75"/>
    </row>
    <row r="20" spans="1:11" ht="15" customHeight="1">
      <c r="A20" s="144"/>
      <c r="B20" s="145"/>
      <c r="C20" s="145"/>
      <c r="D20" s="145"/>
      <c r="E20" s="145"/>
      <c r="F20" s="76"/>
      <c r="G20" s="143"/>
      <c r="H20" s="143"/>
      <c r="I20" s="143"/>
      <c r="J20" s="143"/>
      <c r="K20" s="76"/>
    </row>
    <row r="21" spans="1:9" ht="15" customHeight="1">
      <c r="A21" s="145"/>
      <c r="B21" s="145"/>
      <c r="C21" s="145"/>
      <c r="D21" s="145"/>
      <c r="E21" s="145"/>
      <c r="F21" s="75"/>
      <c r="G21" s="143"/>
      <c r="H21" s="131" t="s">
        <v>139</v>
      </c>
      <c r="I21" s="131" t="s">
        <v>430</v>
      </c>
    </row>
    <row r="22" spans="1:13" ht="15" customHeight="1">
      <c r="A22" s="132" t="s">
        <v>32</v>
      </c>
      <c r="B22" s="132"/>
      <c r="C22" s="132"/>
      <c r="D22" s="132"/>
      <c r="E22" s="132" t="s">
        <v>124</v>
      </c>
      <c r="F22" s="75"/>
      <c r="G22" s="143"/>
      <c r="H22" s="174">
        <v>10</v>
      </c>
      <c r="I22" s="174">
        <v>20</v>
      </c>
      <c r="M22" s="27"/>
    </row>
    <row r="23" spans="1:13" s="73" customFormat="1" ht="45" customHeight="1">
      <c r="A23" s="133" t="s">
        <v>200</v>
      </c>
      <c r="B23" s="133"/>
      <c r="C23" s="133"/>
      <c r="D23" s="145"/>
      <c r="E23" s="134">
        <v>4</v>
      </c>
      <c r="F23" s="75"/>
      <c r="G23" s="146" t="s">
        <v>421</v>
      </c>
      <c r="H23" s="177">
        <f>IF(I23="","",1)</f>
      </c>
      <c r="I23" s="180"/>
      <c r="L23" s="28"/>
      <c r="M23" s="27"/>
    </row>
    <row r="24" spans="1:13" ht="45" customHeight="1">
      <c r="A24" s="133" t="s">
        <v>431</v>
      </c>
      <c r="B24" s="133"/>
      <c r="C24" s="133"/>
      <c r="D24" s="145"/>
      <c r="E24" s="134">
        <v>6</v>
      </c>
      <c r="F24" s="76"/>
      <c r="G24" s="146" t="s">
        <v>422</v>
      </c>
      <c r="H24" s="177">
        <f>IF(I24="","",2)</f>
      </c>
      <c r="I24" s="180"/>
      <c r="K24" s="28"/>
      <c r="M24" s="27"/>
    </row>
    <row r="25" spans="1:11" ht="45" customHeight="1">
      <c r="A25" s="133" t="s">
        <v>444</v>
      </c>
      <c r="B25" s="133"/>
      <c r="C25" s="133"/>
      <c r="D25" s="145"/>
      <c r="E25" s="134">
        <v>8</v>
      </c>
      <c r="F25" s="75"/>
      <c r="G25" s="146" t="s">
        <v>423</v>
      </c>
      <c r="H25" s="177">
        <f>IF(I25="","",3)</f>
      </c>
      <c r="I25" s="180"/>
      <c r="K25" s="28"/>
    </row>
    <row r="26" spans="1:13" ht="45" customHeight="1">
      <c r="A26" s="133" t="s">
        <v>446</v>
      </c>
      <c r="B26" s="133"/>
      <c r="C26" s="133"/>
      <c r="D26" s="145"/>
      <c r="E26" s="134">
        <v>0</v>
      </c>
      <c r="F26" s="75"/>
      <c r="G26" s="146" t="s">
        <v>424</v>
      </c>
      <c r="H26" s="177">
        <f>IF(I26="","",4)</f>
      </c>
      <c r="I26" s="176"/>
      <c r="K26" s="28"/>
      <c r="M26" s="27"/>
    </row>
    <row r="27" spans="1:11" ht="45" customHeight="1">
      <c r="A27" s="133" t="s">
        <v>455</v>
      </c>
      <c r="B27" s="135"/>
      <c r="C27" s="136"/>
      <c r="D27" s="76"/>
      <c r="E27" s="136">
        <v>3</v>
      </c>
      <c r="F27" s="75"/>
      <c r="G27" s="146" t="s">
        <v>425</v>
      </c>
      <c r="H27" s="177">
        <f>IF(I27="","",5)</f>
      </c>
      <c r="I27" s="180"/>
      <c r="K27" s="28"/>
    </row>
    <row r="28" spans="1:13" ht="45" customHeight="1">
      <c r="A28" s="133" t="s">
        <v>458</v>
      </c>
      <c r="B28" s="135"/>
      <c r="C28" s="136"/>
      <c r="D28" s="76"/>
      <c r="E28" s="136">
        <v>5</v>
      </c>
      <c r="F28" s="75"/>
      <c r="G28" s="146" t="s">
        <v>426</v>
      </c>
      <c r="H28" s="177">
        <f>IF(I28="","",6)</f>
      </c>
      <c r="I28" s="176"/>
      <c r="K28" s="28"/>
      <c r="M28" s="27"/>
    </row>
    <row r="29" spans="1:11" ht="45" customHeight="1">
      <c r="A29" s="133" t="s">
        <v>460</v>
      </c>
      <c r="B29" s="135"/>
      <c r="C29" s="136"/>
      <c r="D29" s="76"/>
      <c r="E29" s="136">
        <v>7</v>
      </c>
      <c r="F29" s="76"/>
      <c r="G29" s="146" t="s">
        <v>427</v>
      </c>
      <c r="H29" s="177">
        <f>IF(I29="","",7)</f>
      </c>
      <c r="I29" s="176"/>
      <c r="K29" s="28"/>
    </row>
    <row r="30" spans="1:13" ht="45" customHeight="1">
      <c r="A30" s="133" t="s">
        <v>464</v>
      </c>
      <c r="B30" s="133"/>
      <c r="C30" s="134"/>
      <c r="D30" s="75"/>
      <c r="E30" s="134">
        <v>9</v>
      </c>
      <c r="F30" s="75"/>
      <c r="G30" s="146" t="s">
        <v>428</v>
      </c>
      <c r="H30" s="177">
        <f>IF(I30="","",8)</f>
      </c>
      <c r="I30" s="176"/>
      <c r="K30" s="28"/>
      <c r="M30" s="27"/>
    </row>
    <row r="31" spans="1:11" ht="45" customHeight="1">
      <c r="A31" s="133" t="s">
        <v>465</v>
      </c>
      <c r="B31" s="133"/>
      <c r="C31" s="134"/>
      <c r="D31" s="75"/>
      <c r="E31" s="134">
        <v>1</v>
      </c>
      <c r="F31" s="75"/>
      <c r="G31" s="146" t="s">
        <v>429</v>
      </c>
      <c r="H31" s="177">
        <f>IF(I31="","",9)</f>
      </c>
      <c r="I31" s="178"/>
      <c r="K31" s="28"/>
    </row>
  </sheetData>
  <sheetProtection password="F0A6" sheet="1" objects="1" scenarios="1"/>
  <mergeCells count="2">
    <mergeCell ref="A11:F11"/>
    <mergeCell ref="I9:I12"/>
  </mergeCells>
  <printOptions/>
  <pageMargins left="0.31496062992125984" right="0.11811023622047245" top="0.3937007874015748" bottom="0.11811023622047245" header="0.31496062992125984" footer="0.1968503937007874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S86"/>
  <sheetViews>
    <sheetView showGridLines="0" zoomScaleSheetLayoutView="55" zoomScalePageLayoutView="0" workbookViewId="0" topLeftCell="A3">
      <selection activeCell="A3" sqref="A3"/>
    </sheetView>
  </sheetViews>
  <sheetFormatPr defaultColWidth="9.140625" defaultRowHeight="12.75"/>
  <cols>
    <col min="1" max="1" width="3.00390625" style="18" customWidth="1"/>
    <col min="2" max="2" width="3.140625" style="18" customWidth="1"/>
    <col min="3" max="5" width="3.00390625" style="18" customWidth="1"/>
    <col min="6" max="6" width="4.57421875" style="18" customWidth="1"/>
    <col min="7" max="7" width="93.140625" style="19" customWidth="1"/>
    <col min="8" max="8" width="18.7109375" style="18" customWidth="1"/>
    <col min="9" max="9" width="15.00390625" style="28" customWidth="1"/>
    <col min="10" max="10" width="15.00390625" style="29" customWidth="1"/>
    <col min="11" max="17" width="15.00390625" style="28" customWidth="1"/>
    <col min="18" max="18" width="12.7109375" style="28" customWidth="1"/>
    <col min="19" max="19" width="14.7109375" style="28" customWidth="1"/>
    <col min="20" max="16384" width="9.140625" style="28" customWidth="1"/>
  </cols>
  <sheetData>
    <row r="1" spans="1:8" ht="15" customHeight="1" hidden="1">
      <c r="A1" s="18" t="s">
        <v>126</v>
      </c>
      <c r="B1" s="18" t="s">
        <v>37</v>
      </c>
      <c r="C1" s="18" t="s">
        <v>28</v>
      </c>
      <c r="D1" s="18" t="s">
        <v>38</v>
      </c>
      <c r="E1" s="18" t="s">
        <v>39</v>
      </c>
      <c r="F1" s="18" t="s">
        <v>128</v>
      </c>
      <c r="G1" s="18" t="s">
        <v>40</v>
      </c>
      <c r="H1" s="19" t="s">
        <v>56</v>
      </c>
    </row>
    <row r="2" spans="1:8" ht="15" customHeight="1" hidden="1">
      <c r="A2" s="18" t="s">
        <v>480</v>
      </c>
      <c r="B2" s="18">
        <f>Tiedonantajataso</f>
        <v>201</v>
      </c>
      <c r="C2" s="18">
        <f>90</f>
        <v>90</v>
      </c>
      <c r="D2" s="18" t="str">
        <f>H9</f>
        <v>KP02</v>
      </c>
      <c r="E2" s="18" t="s">
        <v>507</v>
      </c>
      <c r="F2" s="18" t="s">
        <v>506</v>
      </c>
      <c r="G2" s="18" t="s">
        <v>481</v>
      </c>
      <c r="H2" s="19" t="s">
        <v>505</v>
      </c>
    </row>
    <row r="3" ht="15" customHeight="1"/>
    <row r="4" spans="1:9" ht="15" customHeight="1">
      <c r="A4" s="64" t="s">
        <v>150</v>
      </c>
      <c r="D4" s="20"/>
      <c r="H4" s="21" t="s">
        <v>120</v>
      </c>
      <c r="I4" s="200" t="s">
        <v>520</v>
      </c>
    </row>
    <row r="5" spans="1:9" ht="15" customHeight="1">
      <c r="A5" s="22">
        <f>IF(ISBLANK(Raportoija),"",Yleistiedot!A9&amp;" "&amp;Raportoija)</f>
      </c>
      <c r="D5" s="23"/>
      <c r="E5" s="24"/>
      <c r="F5" s="24"/>
      <c r="H5" s="21" t="s">
        <v>121</v>
      </c>
      <c r="I5" s="25"/>
    </row>
    <row r="6" spans="1:9" ht="15" customHeight="1">
      <c r="A6" s="26"/>
      <c r="H6" s="21" t="s">
        <v>122</v>
      </c>
      <c r="I6" s="200" t="s">
        <v>519</v>
      </c>
    </row>
    <row r="7" spans="1:8" ht="15" customHeight="1">
      <c r="A7" s="28"/>
      <c r="H7" s="19"/>
    </row>
    <row r="8" spans="1:17" ht="15" customHeight="1">
      <c r="A8" s="126" t="s">
        <v>418</v>
      </c>
      <c r="B8" s="76"/>
      <c r="C8" s="76"/>
      <c r="D8" s="76"/>
      <c r="E8" s="76"/>
      <c r="F8" s="76"/>
      <c r="G8" s="76"/>
      <c r="H8" s="78"/>
      <c r="I8" s="76"/>
      <c r="J8" s="76"/>
      <c r="K8" s="78"/>
      <c r="L8" s="76"/>
      <c r="M8" s="75"/>
      <c r="N8" s="75"/>
      <c r="O8" s="75"/>
      <c r="P8" s="75"/>
      <c r="Q8" s="75"/>
    </row>
    <row r="9" spans="1:17" ht="15" customHeight="1">
      <c r="A9" s="75"/>
      <c r="B9" s="76"/>
      <c r="C9" s="76"/>
      <c r="D9" s="76"/>
      <c r="E9" s="76"/>
      <c r="F9" s="76"/>
      <c r="G9" s="76"/>
      <c r="H9" s="211" t="s">
        <v>615</v>
      </c>
      <c r="I9" s="212"/>
      <c r="J9" s="76"/>
      <c r="K9" s="78"/>
      <c r="L9" s="142"/>
      <c r="M9" s="75"/>
      <c r="N9" s="75"/>
      <c r="O9" s="75"/>
      <c r="P9" s="75"/>
      <c r="Q9" s="75"/>
    </row>
    <row r="10" spans="1:17" ht="30" customHeight="1">
      <c r="A10" s="219" t="s">
        <v>410</v>
      </c>
      <c r="B10" s="219"/>
      <c r="C10" s="219"/>
      <c r="D10" s="219"/>
      <c r="E10" s="219"/>
      <c r="F10" s="219"/>
      <c r="G10" s="198" t="s">
        <v>514</v>
      </c>
      <c r="H10" s="213"/>
      <c r="I10" s="214"/>
      <c r="J10" s="76"/>
      <c r="K10" s="78"/>
      <c r="L10" s="127"/>
      <c r="M10" s="75"/>
      <c r="N10" s="75"/>
      <c r="O10" s="75"/>
      <c r="P10" s="75"/>
      <c r="Q10" s="75"/>
    </row>
    <row r="11" spans="1:17" ht="30" customHeight="1">
      <c r="A11" s="217" t="s">
        <v>33</v>
      </c>
      <c r="B11" s="218"/>
      <c r="C11" s="218"/>
      <c r="D11" s="218"/>
      <c r="E11" s="218"/>
      <c r="F11" s="218"/>
      <c r="G11" s="128" t="s">
        <v>419</v>
      </c>
      <c r="H11" s="213"/>
      <c r="I11" s="214"/>
      <c r="J11" s="76"/>
      <c r="K11" s="78"/>
      <c r="L11" s="127"/>
      <c r="M11" s="75"/>
      <c r="N11" s="75"/>
      <c r="O11" s="75"/>
      <c r="P11" s="75"/>
      <c r="Q11" s="75"/>
    </row>
    <row r="12" spans="1:17" ht="15" customHeight="1">
      <c r="A12" s="129" t="s">
        <v>35</v>
      </c>
      <c r="B12" s="76"/>
      <c r="C12" s="76"/>
      <c r="D12" s="76"/>
      <c r="E12" s="76"/>
      <c r="F12" s="76"/>
      <c r="G12" s="128" t="s">
        <v>475</v>
      </c>
      <c r="H12" s="215"/>
      <c r="I12" s="216"/>
      <c r="J12" s="76"/>
      <c r="K12" s="78"/>
      <c r="L12" s="127"/>
      <c r="M12" s="75"/>
      <c r="N12" s="75"/>
      <c r="O12" s="75"/>
      <c r="P12" s="75"/>
      <c r="Q12" s="75"/>
    </row>
    <row r="13" spans="1:17" ht="15" customHeight="1">
      <c r="A13" s="129" t="s">
        <v>34</v>
      </c>
      <c r="B13" s="75"/>
      <c r="C13" s="75"/>
      <c r="D13" s="75"/>
      <c r="E13" s="75"/>
      <c r="F13" s="75"/>
      <c r="G13" s="76" t="s">
        <v>651</v>
      </c>
      <c r="H13" s="76"/>
      <c r="I13" s="76"/>
      <c r="J13" s="76"/>
      <c r="K13" s="130"/>
      <c r="L13" s="130"/>
      <c r="M13" s="75"/>
      <c r="N13" s="75"/>
      <c r="O13" s="75"/>
      <c r="P13" s="75"/>
      <c r="Q13" s="75"/>
    </row>
    <row r="14" spans="1:17" ht="15" customHeight="1">
      <c r="A14" s="129" t="s">
        <v>123</v>
      </c>
      <c r="B14" s="76"/>
      <c r="C14" s="76"/>
      <c r="D14" s="76"/>
      <c r="E14" s="76"/>
      <c r="F14" s="76"/>
      <c r="G14" s="166" t="s">
        <v>483</v>
      </c>
      <c r="H14" s="128"/>
      <c r="I14" s="128"/>
      <c r="J14" s="128"/>
      <c r="K14" s="78"/>
      <c r="L14" s="76"/>
      <c r="M14" s="75"/>
      <c r="N14" s="75"/>
      <c r="O14" s="75"/>
      <c r="P14" s="75"/>
      <c r="Q14" s="75"/>
    </row>
    <row r="15" spans="1:17" ht="15" customHeight="1">
      <c r="A15" s="77"/>
      <c r="B15" s="76"/>
      <c r="C15" s="76"/>
      <c r="D15" s="76"/>
      <c r="E15" s="76"/>
      <c r="F15" s="76"/>
      <c r="G15" s="76"/>
      <c r="H15" s="76"/>
      <c r="I15" s="76"/>
      <c r="J15" s="76"/>
      <c r="K15" s="78"/>
      <c r="L15" s="76"/>
      <c r="M15" s="75"/>
      <c r="N15" s="75"/>
      <c r="O15" s="75"/>
      <c r="P15" s="75"/>
      <c r="Q15" s="75"/>
    </row>
    <row r="16" spans="1:17" ht="15" customHeight="1">
      <c r="A16" s="76"/>
      <c r="B16" s="75"/>
      <c r="C16" s="75"/>
      <c r="D16" s="75"/>
      <c r="E16" s="75"/>
      <c r="F16" s="75"/>
      <c r="G16" s="75"/>
      <c r="H16" s="75"/>
      <c r="I16" s="75"/>
      <c r="J16" s="75"/>
      <c r="K16" s="78"/>
      <c r="L16" s="143"/>
      <c r="M16" s="143"/>
      <c r="N16" s="65"/>
      <c r="O16" s="75"/>
      <c r="P16" s="75"/>
      <c r="Q16" s="75"/>
    </row>
    <row r="17" spans="1:17" ht="15" customHeight="1">
      <c r="A17" s="144"/>
      <c r="B17" s="145"/>
      <c r="C17" s="145"/>
      <c r="D17" s="145"/>
      <c r="E17" s="145"/>
      <c r="F17" s="76"/>
      <c r="G17" s="143"/>
      <c r="H17" s="143"/>
      <c r="I17" s="143"/>
      <c r="J17" s="76"/>
      <c r="K17" s="145"/>
      <c r="L17" s="143"/>
      <c r="M17" s="143"/>
      <c r="N17" s="75"/>
      <c r="O17" s="75"/>
      <c r="P17" s="75"/>
      <c r="Q17" s="75"/>
    </row>
    <row r="18" spans="1:17" ht="15" customHeight="1">
      <c r="A18" s="145"/>
      <c r="B18" s="145"/>
      <c r="C18" s="145"/>
      <c r="D18" s="145"/>
      <c r="E18" s="145"/>
      <c r="F18" s="75"/>
      <c r="G18" s="143"/>
      <c r="H18" s="131" t="s">
        <v>420</v>
      </c>
      <c r="I18" s="131" t="s">
        <v>421</v>
      </c>
      <c r="J18" s="131" t="s">
        <v>422</v>
      </c>
      <c r="K18" s="131" t="s">
        <v>423</v>
      </c>
      <c r="L18" s="131" t="s">
        <v>424</v>
      </c>
      <c r="M18" s="131" t="s">
        <v>425</v>
      </c>
      <c r="N18" s="131" t="s">
        <v>426</v>
      </c>
      <c r="O18" s="131" t="s">
        <v>427</v>
      </c>
      <c r="P18" s="131" t="s">
        <v>428</v>
      </c>
      <c r="Q18" s="131" t="s">
        <v>429</v>
      </c>
    </row>
    <row r="19" spans="1:19" ht="15" customHeight="1">
      <c r="A19" s="28"/>
      <c r="B19" s="28"/>
      <c r="C19" s="28"/>
      <c r="D19" s="28"/>
      <c r="E19" s="28"/>
      <c r="F19" s="75"/>
      <c r="G19" s="143"/>
      <c r="H19" s="175" t="s">
        <v>125</v>
      </c>
      <c r="I19" s="174">
        <v>10</v>
      </c>
      <c r="J19" s="174">
        <v>20</v>
      </c>
      <c r="K19" s="174">
        <v>30</v>
      </c>
      <c r="L19" s="174">
        <v>40</v>
      </c>
      <c r="M19" s="174">
        <v>50</v>
      </c>
      <c r="N19" s="174">
        <v>60</v>
      </c>
      <c r="O19" s="174">
        <v>70</v>
      </c>
      <c r="P19" s="174">
        <v>80</v>
      </c>
      <c r="Q19" s="174">
        <v>90</v>
      </c>
      <c r="S19" s="27"/>
    </row>
    <row r="20" spans="1:19" ht="30" customHeight="1">
      <c r="A20" s="132" t="s">
        <v>32</v>
      </c>
      <c r="B20" s="132"/>
      <c r="C20" s="132"/>
      <c r="D20" s="132"/>
      <c r="E20" s="132" t="s">
        <v>124</v>
      </c>
      <c r="F20" s="75"/>
      <c r="G20" s="163" t="s">
        <v>430</v>
      </c>
      <c r="H20" s="164"/>
      <c r="I20" s="165">
        <f>IF(KP01!I23="","",KP01!I23)</f>
      </c>
      <c r="J20" s="165">
        <f>IF(KP01!I24="","",KP01!I24)</f>
      </c>
      <c r="K20" s="165">
        <f>IF(KP01!I25="","",KP01!I25)</f>
      </c>
      <c r="L20" s="165">
        <f>IF(KP01!I26="","",KP01!I26)</f>
      </c>
      <c r="M20" s="165">
        <f>IF(KP01!I27="","",KP01!I27)</f>
      </c>
      <c r="N20" s="165">
        <f>IF(KP01!I28="","",KP01!I28)</f>
      </c>
      <c r="O20" s="165">
        <f>IF(KP01!I29="","",KP01!I29)</f>
      </c>
      <c r="P20" s="165">
        <f>IF(KP01!I30="","",KP01!I30)</f>
      </c>
      <c r="Q20" s="165">
        <f>IF(KP01!I31="","",KP01!I31)</f>
      </c>
      <c r="S20" s="27"/>
    </row>
    <row r="21" spans="1:17" ht="15" customHeight="1">
      <c r="A21" s="181" t="s">
        <v>125</v>
      </c>
      <c r="B21" s="133"/>
      <c r="C21" s="133"/>
      <c r="D21" s="184"/>
      <c r="E21" s="134">
        <v>8</v>
      </c>
      <c r="F21" s="75"/>
      <c r="G21" s="148" t="s">
        <v>485</v>
      </c>
      <c r="H21" s="80">
        <f>SUM(I21:Q21)</f>
        <v>0</v>
      </c>
      <c r="I21" s="79"/>
      <c r="J21" s="79"/>
      <c r="K21" s="79"/>
      <c r="L21" s="79"/>
      <c r="M21" s="79"/>
      <c r="N21" s="79"/>
      <c r="O21" s="79"/>
      <c r="P21" s="79"/>
      <c r="Q21" s="79"/>
    </row>
    <row r="22" spans="1:19" ht="15" customHeight="1">
      <c r="A22" s="181" t="s">
        <v>200</v>
      </c>
      <c r="B22" s="133"/>
      <c r="C22" s="133"/>
      <c r="D22" s="184"/>
      <c r="E22" s="134">
        <v>5</v>
      </c>
      <c r="F22" s="75"/>
      <c r="G22" s="148" t="s">
        <v>432</v>
      </c>
      <c r="H22" s="80">
        <f aca="true" t="shared" si="0" ref="H22:Q22">H30+H36+H45</f>
        <v>0</v>
      </c>
      <c r="I22" s="80">
        <f>I30+I36+I45</f>
        <v>0</v>
      </c>
      <c r="J22" s="80">
        <f t="shared" si="0"/>
        <v>0</v>
      </c>
      <c r="K22" s="80">
        <f t="shared" si="0"/>
        <v>0</v>
      </c>
      <c r="L22" s="80">
        <f t="shared" si="0"/>
        <v>0</v>
      </c>
      <c r="M22" s="80">
        <f t="shared" si="0"/>
        <v>0</v>
      </c>
      <c r="N22" s="80">
        <f t="shared" si="0"/>
        <v>0</v>
      </c>
      <c r="O22" s="80">
        <f t="shared" si="0"/>
        <v>0</v>
      </c>
      <c r="P22" s="80">
        <f t="shared" si="0"/>
        <v>0</v>
      </c>
      <c r="Q22" s="80">
        <f t="shared" si="0"/>
        <v>0</v>
      </c>
      <c r="S22" s="27"/>
    </row>
    <row r="23" spans="1:17" ht="15" customHeight="1">
      <c r="A23" s="181" t="s">
        <v>441</v>
      </c>
      <c r="B23" s="135"/>
      <c r="C23" s="136"/>
      <c r="D23" s="78"/>
      <c r="E23" s="136">
        <v>0</v>
      </c>
      <c r="F23" s="75"/>
      <c r="G23" s="148" t="s">
        <v>433</v>
      </c>
      <c r="H23" s="80">
        <f>H22-H21</f>
        <v>0</v>
      </c>
      <c r="I23" s="80">
        <f>I22-I21</f>
        <v>0</v>
      </c>
      <c r="J23" s="80">
        <f>J22-J21</f>
        <v>0</v>
      </c>
      <c r="K23" s="80">
        <f aca="true" t="shared" si="1" ref="K23:Q23">K22-K21</f>
        <v>0</v>
      </c>
      <c r="L23" s="80">
        <f t="shared" si="1"/>
        <v>0</v>
      </c>
      <c r="M23" s="80">
        <f t="shared" si="1"/>
        <v>0</v>
      </c>
      <c r="N23" s="80">
        <f t="shared" si="1"/>
        <v>0</v>
      </c>
      <c r="O23" s="80">
        <f t="shared" si="1"/>
        <v>0</v>
      </c>
      <c r="P23" s="80">
        <f t="shared" si="1"/>
        <v>0</v>
      </c>
      <c r="Q23" s="80">
        <f t="shared" si="1"/>
        <v>0</v>
      </c>
    </row>
    <row r="24" spans="1:19" ht="15" customHeight="1">
      <c r="A24" s="181" t="s">
        <v>431</v>
      </c>
      <c r="B24" s="135"/>
      <c r="C24" s="136"/>
      <c r="D24" s="78"/>
      <c r="E24" s="136">
        <v>7</v>
      </c>
      <c r="F24" s="75"/>
      <c r="G24" s="148" t="s">
        <v>434</v>
      </c>
      <c r="H24" s="147">
        <f aca="true" t="shared" si="2" ref="H24:Q24">IF(H21=0,0,+(H22-H21)/H21*100)</f>
        <v>0</v>
      </c>
      <c r="I24" s="147">
        <f t="shared" si="2"/>
        <v>0</v>
      </c>
      <c r="J24" s="147">
        <f t="shared" si="2"/>
        <v>0</v>
      </c>
      <c r="K24" s="147">
        <f t="shared" si="2"/>
        <v>0</v>
      </c>
      <c r="L24" s="147">
        <f t="shared" si="2"/>
        <v>0</v>
      </c>
      <c r="M24" s="147">
        <f t="shared" si="2"/>
        <v>0</v>
      </c>
      <c r="N24" s="147">
        <f t="shared" si="2"/>
        <v>0</v>
      </c>
      <c r="O24" s="147">
        <f t="shared" si="2"/>
        <v>0</v>
      </c>
      <c r="P24" s="147">
        <f t="shared" si="2"/>
        <v>0</v>
      </c>
      <c r="Q24" s="147">
        <f t="shared" si="2"/>
        <v>0</v>
      </c>
      <c r="S24" s="27"/>
    </row>
    <row r="25" spans="1:17" ht="15" customHeight="1">
      <c r="A25" s="78"/>
      <c r="B25" s="78"/>
      <c r="C25" s="78"/>
      <c r="D25" s="78"/>
      <c r="E25" s="78"/>
      <c r="F25" s="76"/>
      <c r="G25" s="128"/>
      <c r="H25" s="76"/>
      <c r="I25" s="143"/>
      <c r="J25" s="76"/>
      <c r="K25" s="78"/>
      <c r="L25" s="143"/>
      <c r="M25" s="143"/>
      <c r="N25" s="75"/>
      <c r="O25" s="75"/>
      <c r="P25" s="75"/>
      <c r="Q25" s="75"/>
    </row>
    <row r="26" spans="1:19" ht="15" customHeight="1">
      <c r="A26" s="181" t="s">
        <v>435</v>
      </c>
      <c r="B26" s="133"/>
      <c r="C26" s="134"/>
      <c r="D26" s="78"/>
      <c r="E26" s="134">
        <v>2</v>
      </c>
      <c r="F26" s="75"/>
      <c r="G26" s="148" t="s">
        <v>436</v>
      </c>
      <c r="H26" s="80">
        <f>SUM(I26:Q26)</f>
        <v>0</v>
      </c>
      <c r="I26" s="79"/>
      <c r="J26" s="79"/>
      <c r="K26" s="79"/>
      <c r="L26" s="79"/>
      <c r="M26" s="79"/>
      <c r="N26" s="79"/>
      <c r="O26" s="79"/>
      <c r="P26" s="79"/>
      <c r="Q26" s="79"/>
      <c r="S26" s="27"/>
    </row>
    <row r="27" spans="1:17" ht="15" customHeight="1">
      <c r="A27" s="181" t="s">
        <v>444</v>
      </c>
      <c r="B27" s="133"/>
      <c r="C27" s="134"/>
      <c r="D27" s="78"/>
      <c r="E27" s="134">
        <v>9</v>
      </c>
      <c r="F27" s="75"/>
      <c r="G27" s="148" t="s">
        <v>437</v>
      </c>
      <c r="H27" s="80">
        <f>SUM(I27:Q27)</f>
        <v>0</v>
      </c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ht="15" customHeight="1">
      <c r="A28" s="181" t="s">
        <v>449</v>
      </c>
      <c r="B28" s="133"/>
      <c r="C28" s="134"/>
      <c r="D28" s="78"/>
      <c r="E28" s="134">
        <v>4</v>
      </c>
      <c r="F28" s="75"/>
      <c r="G28" s="148" t="s">
        <v>438</v>
      </c>
      <c r="H28" s="147">
        <f>IF(H27=0,0,+(H26-H27)/H27*100)</f>
        <v>0</v>
      </c>
      <c r="I28" s="147">
        <f aca="true" t="shared" si="3" ref="I28:Q28">IF(I27=0,0,+(I26-I27)/I27*100)</f>
        <v>0</v>
      </c>
      <c r="J28" s="147">
        <f t="shared" si="3"/>
        <v>0</v>
      </c>
      <c r="K28" s="147">
        <f t="shared" si="3"/>
        <v>0</v>
      </c>
      <c r="L28" s="147">
        <f t="shared" si="3"/>
        <v>0</v>
      </c>
      <c r="M28" s="147">
        <f t="shared" si="3"/>
        <v>0</v>
      </c>
      <c r="N28" s="147">
        <f t="shared" si="3"/>
        <v>0</v>
      </c>
      <c r="O28" s="147">
        <f t="shared" si="3"/>
        <v>0</v>
      </c>
      <c r="P28" s="147">
        <f t="shared" si="3"/>
        <v>0</v>
      </c>
      <c r="Q28" s="147">
        <f t="shared" si="3"/>
        <v>0</v>
      </c>
    </row>
    <row r="29" spans="1:19" ht="24.75" customHeight="1">
      <c r="A29" s="78"/>
      <c r="B29" s="78"/>
      <c r="C29" s="78"/>
      <c r="D29" s="78"/>
      <c r="E29" s="78"/>
      <c r="F29" s="76"/>
      <c r="G29" s="199" t="s">
        <v>515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S29" s="27"/>
    </row>
    <row r="30" spans="1:17" ht="15" customHeight="1">
      <c r="A30" s="181" t="s">
        <v>446</v>
      </c>
      <c r="B30" s="181"/>
      <c r="C30" s="133"/>
      <c r="D30" s="184"/>
      <c r="E30" s="134">
        <v>1</v>
      </c>
      <c r="F30" s="75"/>
      <c r="G30" s="148" t="s">
        <v>439</v>
      </c>
      <c r="H30" s="80">
        <f>SUM(I30:Q30)</f>
        <v>0</v>
      </c>
      <c r="I30" s="79"/>
      <c r="J30" s="79"/>
      <c r="K30" s="79"/>
      <c r="L30" s="79"/>
      <c r="M30" s="79"/>
      <c r="N30" s="79"/>
      <c r="O30" s="79"/>
      <c r="P30" s="79"/>
      <c r="Q30" s="79"/>
    </row>
    <row r="31" spans="1:19" ht="15" customHeight="1">
      <c r="A31" s="181" t="s">
        <v>446</v>
      </c>
      <c r="B31" s="181" t="s">
        <v>125</v>
      </c>
      <c r="C31" s="181"/>
      <c r="D31" s="184"/>
      <c r="E31" s="134">
        <v>6</v>
      </c>
      <c r="F31" s="75"/>
      <c r="G31" s="149" t="s">
        <v>517</v>
      </c>
      <c r="H31" s="138"/>
      <c r="I31" s="150"/>
      <c r="J31" s="150"/>
      <c r="K31" s="150"/>
      <c r="L31" s="150"/>
      <c r="M31" s="150"/>
      <c r="N31" s="150"/>
      <c r="O31" s="150"/>
      <c r="P31" s="150"/>
      <c r="Q31" s="150"/>
      <c r="S31" s="27"/>
    </row>
    <row r="32" spans="1:17" ht="15" customHeight="1">
      <c r="A32" s="182" t="s">
        <v>446</v>
      </c>
      <c r="B32" s="182" t="s">
        <v>200</v>
      </c>
      <c r="C32" s="182"/>
      <c r="D32" s="185"/>
      <c r="E32" s="134">
        <v>3</v>
      </c>
      <c r="F32" s="75"/>
      <c r="G32" s="149" t="s">
        <v>516</v>
      </c>
      <c r="H32" s="150"/>
      <c r="I32" s="138"/>
      <c r="J32" s="138"/>
      <c r="K32" s="138"/>
      <c r="L32" s="138"/>
      <c r="M32" s="138"/>
      <c r="N32" s="138"/>
      <c r="O32" s="138"/>
      <c r="P32" s="138"/>
      <c r="Q32" s="138"/>
    </row>
    <row r="33" spans="1:19" ht="15" customHeight="1">
      <c r="A33" s="181" t="s">
        <v>446</v>
      </c>
      <c r="B33" s="181" t="s">
        <v>441</v>
      </c>
      <c r="C33" s="181"/>
      <c r="D33" s="184"/>
      <c r="E33" s="134">
        <v>8</v>
      </c>
      <c r="F33" s="75"/>
      <c r="G33" s="149" t="s">
        <v>440</v>
      </c>
      <c r="H33" s="80">
        <f>SUM(I33:Q33)</f>
        <v>0</v>
      </c>
      <c r="I33" s="137"/>
      <c r="J33" s="137"/>
      <c r="K33" s="137"/>
      <c r="L33" s="137"/>
      <c r="M33" s="137"/>
      <c r="N33" s="137"/>
      <c r="O33" s="137"/>
      <c r="P33" s="137"/>
      <c r="Q33" s="137"/>
      <c r="S33" s="27"/>
    </row>
    <row r="34" spans="1:17" ht="15" customHeight="1">
      <c r="A34" s="181" t="s">
        <v>446</v>
      </c>
      <c r="B34" s="181" t="s">
        <v>431</v>
      </c>
      <c r="C34" s="181"/>
      <c r="D34" s="184"/>
      <c r="E34" s="134">
        <v>5</v>
      </c>
      <c r="F34" s="76"/>
      <c r="G34" s="173" t="s">
        <v>486</v>
      </c>
      <c r="H34" s="80">
        <f aca="true" t="shared" si="4" ref="H34:Q34">IF(H33=0,0,H30/H33)</f>
        <v>0</v>
      </c>
      <c r="I34" s="80">
        <f t="shared" si="4"/>
        <v>0</v>
      </c>
      <c r="J34" s="80">
        <f t="shared" si="4"/>
        <v>0</v>
      </c>
      <c r="K34" s="80">
        <f t="shared" si="4"/>
        <v>0</v>
      </c>
      <c r="L34" s="80">
        <f t="shared" si="4"/>
        <v>0</v>
      </c>
      <c r="M34" s="80">
        <f t="shared" si="4"/>
        <v>0</v>
      </c>
      <c r="N34" s="80">
        <f t="shared" si="4"/>
        <v>0</v>
      </c>
      <c r="O34" s="80">
        <f t="shared" si="4"/>
        <v>0</v>
      </c>
      <c r="P34" s="80">
        <f t="shared" si="4"/>
        <v>0</v>
      </c>
      <c r="Q34" s="80">
        <f t="shared" si="4"/>
        <v>0</v>
      </c>
    </row>
    <row r="35" spans="1:19" ht="15" customHeight="1">
      <c r="A35" s="78"/>
      <c r="B35" s="78"/>
      <c r="C35" s="78"/>
      <c r="D35" s="78"/>
      <c r="E35" s="78"/>
      <c r="F35" s="75"/>
      <c r="G35" s="148"/>
      <c r="H35" s="76"/>
      <c r="I35" s="76"/>
      <c r="J35" s="76"/>
      <c r="K35" s="76"/>
      <c r="L35" s="76"/>
      <c r="M35" s="76"/>
      <c r="N35" s="76"/>
      <c r="O35" s="76"/>
      <c r="P35" s="76"/>
      <c r="Q35" s="76"/>
      <c r="S35" s="27"/>
    </row>
    <row r="36" spans="1:17" ht="15" customHeight="1">
      <c r="A36" s="181" t="s">
        <v>450</v>
      </c>
      <c r="B36" s="133"/>
      <c r="C36" s="133"/>
      <c r="D36" s="184"/>
      <c r="E36" s="134">
        <v>6</v>
      </c>
      <c r="F36" s="75"/>
      <c r="G36" s="148" t="s">
        <v>442</v>
      </c>
      <c r="H36" s="80">
        <f>SUM(I36:Q36)</f>
        <v>0</v>
      </c>
      <c r="I36" s="79"/>
      <c r="J36" s="79"/>
      <c r="K36" s="79"/>
      <c r="L36" s="79"/>
      <c r="M36" s="79"/>
      <c r="N36" s="79"/>
      <c r="O36" s="79"/>
      <c r="P36" s="79"/>
      <c r="Q36" s="79"/>
    </row>
    <row r="37" spans="1:19" ht="15" customHeight="1">
      <c r="A37" s="181" t="s">
        <v>450</v>
      </c>
      <c r="B37" s="181" t="s">
        <v>125</v>
      </c>
      <c r="C37" s="133"/>
      <c r="D37" s="184"/>
      <c r="E37" s="134">
        <v>1</v>
      </c>
      <c r="F37" s="75"/>
      <c r="G37" s="149" t="s">
        <v>517</v>
      </c>
      <c r="H37" s="138"/>
      <c r="I37" s="150"/>
      <c r="J37" s="150"/>
      <c r="K37" s="150"/>
      <c r="L37" s="150"/>
      <c r="M37" s="150"/>
      <c r="N37" s="150"/>
      <c r="O37" s="150"/>
      <c r="P37" s="150"/>
      <c r="Q37" s="150"/>
      <c r="S37" s="27"/>
    </row>
    <row r="38" spans="1:17" ht="15" customHeight="1">
      <c r="A38" s="182" t="s">
        <v>450</v>
      </c>
      <c r="B38" s="182" t="s">
        <v>200</v>
      </c>
      <c r="C38" s="182"/>
      <c r="D38" s="184"/>
      <c r="E38" s="134">
        <v>8</v>
      </c>
      <c r="F38" s="75"/>
      <c r="G38" s="149" t="s">
        <v>612</v>
      </c>
      <c r="H38" s="150"/>
      <c r="I38" s="138"/>
      <c r="J38" s="138"/>
      <c r="K38" s="138"/>
      <c r="L38" s="138"/>
      <c r="M38" s="138"/>
      <c r="N38" s="138"/>
      <c r="O38" s="138"/>
      <c r="P38" s="138"/>
      <c r="Q38" s="138"/>
    </row>
    <row r="39" spans="1:19" ht="15" customHeight="1">
      <c r="A39" s="181" t="s">
        <v>450</v>
      </c>
      <c r="B39" s="181" t="s">
        <v>441</v>
      </c>
      <c r="C39" s="181"/>
      <c r="D39" s="184"/>
      <c r="E39" s="134">
        <v>3</v>
      </c>
      <c r="F39" s="76"/>
      <c r="G39" s="173" t="s">
        <v>440</v>
      </c>
      <c r="H39" s="80">
        <f>SUM(I39:Q39)</f>
        <v>0</v>
      </c>
      <c r="I39" s="137"/>
      <c r="J39" s="137"/>
      <c r="K39" s="137"/>
      <c r="L39" s="137"/>
      <c r="M39" s="137"/>
      <c r="N39" s="137"/>
      <c r="O39" s="137"/>
      <c r="P39" s="137"/>
      <c r="Q39" s="137"/>
      <c r="S39" s="27"/>
    </row>
    <row r="40" spans="1:17" ht="15" customHeight="1">
      <c r="A40" s="181" t="s">
        <v>450</v>
      </c>
      <c r="B40" s="181" t="s">
        <v>431</v>
      </c>
      <c r="C40" s="181"/>
      <c r="D40" s="184"/>
      <c r="E40" s="134">
        <v>0</v>
      </c>
      <c r="F40" s="76"/>
      <c r="G40" s="149" t="s">
        <v>486</v>
      </c>
      <c r="H40" s="80">
        <f aca="true" t="shared" si="5" ref="H40:Q40">IF(H39=0,0,H36/H39)</f>
        <v>0</v>
      </c>
      <c r="I40" s="80">
        <f t="shared" si="5"/>
        <v>0</v>
      </c>
      <c r="J40" s="80">
        <f t="shared" si="5"/>
        <v>0</v>
      </c>
      <c r="K40" s="80">
        <f t="shared" si="5"/>
        <v>0</v>
      </c>
      <c r="L40" s="80">
        <f t="shared" si="5"/>
        <v>0</v>
      </c>
      <c r="M40" s="80">
        <f t="shared" si="5"/>
        <v>0</v>
      </c>
      <c r="N40" s="80">
        <f t="shared" si="5"/>
        <v>0</v>
      </c>
      <c r="O40" s="80">
        <f t="shared" si="5"/>
        <v>0</v>
      </c>
      <c r="P40" s="80">
        <f t="shared" si="5"/>
        <v>0</v>
      </c>
      <c r="Q40" s="80">
        <f t="shared" si="5"/>
        <v>0</v>
      </c>
    </row>
    <row r="41" spans="1:17" ht="15" customHeight="1">
      <c r="A41" s="78"/>
      <c r="B41" s="78"/>
      <c r="C41" s="78"/>
      <c r="D41" s="78"/>
      <c r="E41" s="78"/>
      <c r="F41" s="76"/>
      <c r="G41" s="18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5" customHeight="1">
      <c r="A42" s="181" t="s">
        <v>450</v>
      </c>
      <c r="B42" s="181" t="s">
        <v>435</v>
      </c>
      <c r="C42" s="182"/>
      <c r="D42" s="184"/>
      <c r="E42" s="134">
        <v>5</v>
      </c>
      <c r="F42" s="76"/>
      <c r="G42" s="128" t="s">
        <v>443</v>
      </c>
      <c r="H42" s="151">
        <f>IF(H22=0,0,+H36/H22*100)</f>
        <v>0</v>
      </c>
      <c r="I42" s="151">
        <f>IF(I22=0,0,+I36/I22*100)</f>
        <v>0</v>
      </c>
      <c r="J42" s="151">
        <f aca="true" t="shared" si="6" ref="J42:Q42">IF(J22=0,0,+J36/J22*100)</f>
        <v>0</v>
      </c>
      <c r="K42" s="151">
        <f t="shared" si="6"/>
        <v>0</v>
      </c>
      <c r="L42" s="151">
        <f t="shared" si="6"/>
        <v>0</v>
      </c>
      <c r="M42" s="151">
        <f t="shared" si="6"/>
        <v>0</v>
      </c>
      <c r="N42" s="151">
        <f t="shared" si="6"/>
        <v>0</v>
      </c>
      <c r="O42" s="151">
        <f t="shared" si="6"/>
        <v>0</v>
      </c>
      <c r="P42" s="151">
        <f t="shared" si="6"/>
        <v>0</v>
      </c>
      <c r="Q42" s="151">
        <f t="shared" si="6"/>
        <v>0</v>
      </c>
    </row>
    <row r="43" spans="1:17" ht="15" customHeight="1">
      <c r="A43" s="181" t="s">
        <v>450</v>
      </c>
      <c r="B43" s="181" t="s">
        <v>435</v>
      </c>
      <c r="C43" s="182" t="s">
        <v>125</v>
      </c>
      <c r="D43" s="184"/>
      <c r="E43" s="134">
        <v>0</v>
      </c>
      <c r="F43" s="75"/>
      <c r="G43" s="149" t="s">
        <v>518</v>
      </c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  <row r="44" spans="1:17" ht="15" customHeight="1">
      <c r="A44" s="78"/>
      <c r="B44" s="78"/>
      <c r="C44" s="78"/>
      <c r="D44" s="78"/>
      <c r="E44" s="78"/>
      <c r="F44" s="75"/>
      <c r="G44" s="149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ht="15" customHeight="1">
      <c r="A45" s="181" t="s">
        <v>455</v>
      </c>
      <c r="B45" s="133"/>
      <c r="C45" s="133"/>
      <c r="D45" s="184"/>
      <c r="E45" s="134">
        <v>4</v>
      </c>
      <c r="F45" s="75"/>
      <c r="G45" s="148" t="s">
        <v>445</v>
      </c>
      <c r="H45" s="80">
        <f>SUM(I45:Q45)</f>
        <v>0</v>
      </c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15" customHeight="1">
      <c r="A46" s="181" t="s">
        <v>455</v>
      </c>
      <c r="B46" s="181" t="s">
        <v>125</v>
      </c>
      <c r="C46" s="133"/>
      <c r="D46" s="184"/>
      <c r="E46" s="134">
        <v>9</v>
      </c>
      <c r="F46" s="76"/>
      <c r="G46" s="173" t="s">
        <v>440</v>
      </c>
      <c r="H46" s="80">
        <f>SUM(I46:Q46)</f>
        <v>0</v>
      </c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15" customHeight="1">
      <c r="A47" s="181" t="s">
        <v>455</v>
      </c>
      <c r="B47" s="181" t="s">
        <v>200</v>
      </c>
      <c r="C47" s="133"/>
      <c r="D47" s="184"/>
      <c r="E47" s="134">
        <v>6</v>
      </c>
      <c r="F47" s="76"/>
      <c r="G47" s="149" t="s">
        <v>486</v>
      </c>
      <c r="H47" s="80">
        <f>IF(H46=0,0,+H45/H46)</f>
        <v>0</v>
      </c>
      <c r="I47" s="80">
        <f aca="true" t="shared" si="7" ref="I47:Q47">IF(I46=0,0,+I45/I46)</f>
        <v>0</v>
      </c>
      <c r="J47" s="80">
        <f t="shared" si="7"/>
        <v>0</v>
      </c>
      <c r="K47" s="80">
        <f t="shared" si="7"/>
        <v>0</v>
      </c>
      <c r="L47" s="80">
        <f t="shared" si="7"/>
        <v>0</v>
      </c>
      <c r="M47" s="80">
        <f t="shared" si="7"/>
        <v>0</v>
      </c>
      <c r="N47" s="80">
        <f t="shared" si="7"/>
        <v>0</v>
      </c>
      <c r="O47" s="80">
        <f t="shared" si="7"/>
        <v>0</v>
      </c>
      <c r="P47" s="80">
        <f t="shared" si="7"/>
        <v>0</v>
      </c>
      <c r="Q47" s="80">
        <f t="shared" si="7"/>
        <v>0</v>
      </c>
    </row>
    <row r="48" spans="1:17" ht="15" customHeight="1">
      <c r="A48" s="78"/>
      <c r="B48" s="78"/>
      <c r="C48" s="78"/>
      <c r="D48" s="78"/>
      <c r="E48" s="78"/>
      <c r="F48" s="75"/>
      <c r="G48" s="167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15" customHeight="1">
      <c r="A49" s="78"/>
      <c r="B49" s="78"/>
      <c r="C49" s="78"/>
      <c r="D49" s="78"/>
      <c r="E49" s="78"/>
      <c r="F49" s="75"/>
      <c r="G49" s="187" t="s">
        <v>643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15" customHeight="1">
      <c r="A50" s="181" t="s">
        <v>503</v>
      </c>
      <c r="B50" s="181"/>
      <c r="C50" s="133"/>
      <c r="D50" s="184"/>
      <c r="E50" s="134">
        <v>9</v>
      </c>
      <c r="F50" s="75"/>
      <c r="G50" s="167" t="s">
        <v>644</v>
      </c>
      <c r="H50" s="80">
        <f>SUM(I50:Q50)</f>
        <v>0</v>
      </c>
      <c r="I50" s="79"/>
      <c r="J50" s="79"/>
      <c r="K50" s="79"/>
      <c r="L50" s="79"/>
      <c r="M50" s="79"/>
      <c r="N50" s="79"/>
      <c r="O50" s="79"/>
      <c r="P50" s="79"/>
      <c r="Q50" s="79"/>
    </row>
    <row r="51" spans="1:17" ht="15" customHeight="1">
      <c r="A51" s="181" t="s">
        <v>503</v>
      </c>
      <c r="B51" s="181" t="s">
        <v>125</v>
      </c>
      <c r="C51" s="181"/>
      <c r="D51" s="184"/>
      <c r="E51" s="134">
        <v>4</v>
      </c>
      <c r="F51" s="75"/>
      <c r="G51" s="167" t="s">
        <v>645</v>
      </c>
      <c r="H51" s="80">
        <f>SUM(I51:Q51)</f>
        <v>0</v>
      </c>
      <c r="I51" s="79"/>
      <c r="J51" s="79"/>
      <c r="K51" s="79"/>
      <c r="L51" s="79"/>
      <c r="M51" s="79"/>
      <c r="N51" s="79"/>
      <c r="O51" s="79"/>
      <c r="P51" s="79"/>
      <c r="Q51" s="79"/>
    </row>
    <row r="52" spans="1:17" ht="15" customHeight="1">
      <c r="A52" s="181" t="s">
        <v>503</v>
      </c>
      <c r="B52" s="181" t="s">
        <v>200</v>
      </c>
      <c r="C52" s="181"/>
      <c r="D52" s="184"/>
      <c r="E52" s="134">
        <v>1</v>
      </c>
      <c r="F52" s="75"/>
      <c r="G52" s="167" t="s">
        <v>646</v>
      </c>
      <c r="H52" s="80">
        <f>SUM(I52:Q52)</f>
        <v>0</v>
      </c>
      <c r="I52" s="79"/>
      <c r="J52" s="79"/>
      <c r="K52" s="79"/>
      <c r="L52" s="79"/>
      <c r="M52" s="79"/>
      <c r="N52" s="79"/>
      <c r="O52" s="79"/>
      <c r="P52" s="79"/>
      <c r="Q52" s="79"/>
    </row>
    <row r="53" spans="1:17" ht="15" customHeight="1">
      <c r="A53" s="181" t="s">
        <v>503</v>
      </c>
      <c r="B53" s="181" t="s">
        <v>441</v>
      </c>
      <c r="C53" s="181"/>
      <c r="D53" s="184"/>
      <c r="E53" s="134">
        <v>6</v>
      </c>
      <c r="F53" s="75"/>
      <c r="G53" s="148" t="s">
        <v>647</v>
      </c>
      <c r="H53" s="80">
        <f>SUM(I53:Q53)</f>
        <v>0</v>
      </c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5" customHeight="1">
      <c r="A54" s="181" t="s">
        <v>503</v>
      </c>
      <c r="B54" s="181" t="s">
        <v>431</v>
      </c>
      <c r="C54" s="181"/>
      <c r="D54" s="184"/>
      <c r="E54" s="134">
        <v>3</v>
      </c>
      <c r="F54" s="75"/>
      <c r="G54" s="148" t="s">
        <v>447</v>
      </c>
      <c r="H54" s="80">
        <f>SUM(I54:Q54)</f>
        <v>0</v>
      </c>
      <c r="I54" s="80">
        <f>SUM(I50:I53)</f>
        <v>0</v>
      </c>
      <c r="J54" s="80">
        <f aca="true" t="shared" si="8" ref="J54:Q54">SUM(J50:J53)</f>
        <v>0</v>
      </c>
      <c r="K54" s="80">
        <f t="shared" si="8"/>
        <v>0</v>
      </c>
      <c r="L54" s="80">
        <f t="shared" si="8"/>
        <v>0</v>
      </c>
      <c r="M54" s="80">
        <f t="shared" si="8"/>
        <v>0</v>
      </c>
      <c r="N54" s="80">
        <f t="shared" si="8"/>
        <v>0</v>
      </c>
      <c r="O54" s="80">
        <f>SUM(O50:O53)</f>
        <v>0</v>
      </c>
      <c r="P54" s="80">
        <f t="shared" si="8"/>
        <v>0</v>
      </c>
      <c r="Q54" s="80">
        <f t="shared" si="8"/>
        <v>0</v>
      </c>
    </row>
    <row r="55" spans="1:17" ht="15" customHeight="1">
      <c r="A55" s="181" t="s">
        <v>503</v>
      </c>
      <c r="B55" s="181" t="s">
        <v>435</v>
      </c>
      <c r="C55" s="181"/>
      <c r="D55" s="184"/>
      <c r="E55" s="134">
        <v>8</v>
      </c>
      <c r="F55" s="75"/>
      <c r="G55" s="148" t="s">
        <v>448</v>
      </c>
      <c r="H55" s="150"/>
      <c r="I55" s="150"/>
      <c r="J55" s="150"/>
      <c r="K55" s="150"/>
      <c r="L55" s="150"/>
      <c r="M55" s="150"/>
      <c r="N55" s="150"/>
      <c r="O55" s="150"/>
      <c r="P55" s="150"/>
      <c r="Q55" s="150"/>
    </row>
    <row r="56" spans="1:17" ht="30" customHeight="1">
      <c r="A56" s="181" t="s">
        <v>503</v>
      </c>
      <c r="B56" s="181" t="s">
        <v>444</v>
      </c>
      <c r="C56" s="181"/>
      <c r="D56" s="184"/>
      <c r="E56" s="134">
        <v>5</v>
      </c>
      <c r="F56" s="76"/>
      <c r="G56" s="169" t="s">
        <v>482</v>
      </c>
      <c r="H56" s="150"/>
      <c r="I56" s="150"/>
      <c r="J56" s="150"/>
      <c r="K56" s="150"/>
      <c r="L56" s="150"/>
      <c r="M56" s="150"/>
      <c r="N56" s="150"/>
      <c r="O56" s="150"/>
      <c r="P56" s="150"/>
      <c r="Q56" s="150"/>
    </row>
    <row r="57" spans="1:17" ht="15" customHeight="1">
      <c r="A57" s="139"/>
      <c r="B57" s="139"/>
      <c r="C57" s="139"/>
      <c r="D57" s="184"/>
      <c r="E57" s="140"/>
      <c r="F57" s="76"/>
      <c r="G57" s="171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5" customHeight="1">
      <c r="A58" s="184"/>
      <c r="B58" s="184"/>
      <c r="C58" s="184"/>
      <c r="D58" s="184"/>
      <c r="E58" s="184"/>
      <c r="F58" s="76"/>
      <c r="G58" s="188" t="s">
        <v>451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5" customHeight="1">
      <c r="A59" s="181" t="s">
        <v>458</v>
      </c>
      <c r="B59" s="135"/>
      <c r="C59" s="136"/>
      <c r="D59" s="78"/>
      <c r="E59" s="136">
        <v>6</v>
      </c>
      <c r="F59" s="76"/>
      <c r="G59" s="183" t="s">
        <v>487</v>
      </c>
      <c r="H59" s="80">
        <f>SUM(H60:H61)</f>
        <v>0</v>
      </c>
      <c r="I59" s="138"/>
      <c r="J59" s="138"/>
      <c r="K59" s="138"/>
      <c r="L59" s="138"/>
      <c r="M59" s="138"/>
      <c r="N59" s="138"/>
      <c r="O59" s="138"/>
      <c r="P59" s="138"/>
      <c r="Q59" s="138"/>
    </row>
    <row r="60" spans="1:17" ht="15" customHeight="1">
      <c r="A60" s="181" t="s">
        <v>458</v>
      </c>
      <c r="B60" s="135" t="s">
        <v>125</v>
      </c>
      <c r="C60" s="181"/>
      <c r="D60" s="78"/>
      <c r="E60" s="136">
        <v>1</v>
      </c>
      <c r="F60" s="76"/>
      <c r="G60" s="149" t="s">
        <v>488</v>
      </c>
      <c r="H60" s="79"/>
      <c r="I60" s="138"/>
      <c r="J60" s="138"/>
      <c r="K60" s="138"/>
      <c r="L60" s="138"/>
      <c r="M60" s="138"/>
      <c r="N60" s="138"/>
      <c r="O60" s="138"/>
      <c r="P60" s="138"/>
      <c r="Q60" s="138"/>
    </row>
    <row r="61" spans="1:17" ht="15" customHeight="1">
      <c r="A61" s="181" t="s">
        <v>458</v>
      </c>
      <c r="B61" s="135" t="s">
        <v>200</v>
      </c>
      <c r="C61" s="136"/>
      <c r="D61" s="78"/>
      <c r="E61" s="136">
        <v>8</v>
      </c>
      <c r="F61" s="76"/>
      <c r="G61" s="149" t="s">
        <v>489</v>
      </c>
      <c r="H61" s="79"/>
      <c r="I61" s="138"/>
      <c r="J61" s="138"/>
      <c r="K61" s="138"/>
      <c r="L61" s="138"/>
      <c r="M61" s="138"/>
      <c r="N61" s="138"/>
      <c r="O61" s="138"/>
      <c r="P61" s="138"/>
      <c r="Q61" s="138"/>
    </row>
    <row r="62" spans="1:17" ht="15" customHeight="1">
      <c r="A62" s="184"/>
      <c r="B62" s="184"/>
      <c r="C62" s="184"/>
      <c r="D62" s="78"/>
      <c r="E62" s="184"/>
      <c r="F62" s="76"/>
      <c r="G62" s="141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ht="15" customHeight="1">
      <c r="A63" s="181" t="s">
        <v>459</v>
      </c>
      <c r="B63" s="135"/>
      <c r="C63" s="136"/>
      <c r="D63" s="78"/>
      <c r="E63" s="136">
        <v>1</v>
      </c>
      <c r="F63" s="76"/>
      <c r="G63" s="183" t="s">
        <v>490</v>
      </c>
      <c r="H63" s="80">
        <f>SUM(H64:H65)</f>
        <v>0</v>
      </c>
      <c r="I63" s="80">
        <f aca="true" t="shared" si="9" ref="I63:Q63">SUM(I64:I65)</f>
        <v>0</v>
      </c>
      <c r="J63" s="80">
        <f t="shared" si="9"/>
        <v>0</v>
      </c>
      <c r="K63" s="80">
        <f t="shared" si="9"/>
        <v>0</v>
      </c>
      <c r="L63" s="80">
        <f t="shared" si="9"/>
        <v>0</v>
      </c>
      <c r="M63" s="80">
        <f t="shared" si="9"/>
        <v>0</v>
      </c>
      <c r="N63" s="80">
        <f t="shared" si="9"/>
        <v>0</v>
      </c>
      <c r="O63" s="80">
        <f t="shared" si="9"/>
        <v>0</v>
      </c>
      <c r="P63" s="80">
        <f t="shared" si="9"/>
        <v>0</v>
      </c>
      <c r="Q63" s="80">
        <f t="shared" si="9"/>
        <v>0</v>
      </c>
    </row>
    <row r="64" spans="1:17" ht="15" customHeight="1">
      <c r="A64" s="181" t="s">
        <v>459</v>
      </c>
      <c r="B64" s="135" t="s">
        <v>125</v>
      </c>
      <c r="C64" s="181"/>
      <c r="D64" s="78"/>
      <c r="E64" s="136">
        <v>6</v>
      </c>
      <c r="F64" s="76"/>
      <c r="G64" s="173" t="s">
        <v>491</v>
      </c>
      <c r="H64" s="80">
        <f>SUM(I64:Q64)</f>
        <v>0</v>
      </c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5" customHeight="1">
      <c r="A65" s="181" t="s">
        <v>459</v>
      </c>
      <c r="B65" s="135" t="s">
        <v>200</v>
      </c>
      <c r="C65" s="136"/>
      <c r="D65" s="78"/>
      <c r="E65" s="136">
        <v>3</v>
      </c>
      <c r="F65" s="76"/>
      <c r="G65" s="173" t="s">
        <v>492</v>
      </c>
      <c r="H65" s="80">
        <f>SUM(I65:Q65)</f>
        <v>0</v>
      </c>
      <c r="I65" s="137"/>
      <c r="J65" s="137"/>
      <c r="K65" s="137"/>
      <c r="L65" s="137"/>
      <c r="M65" s="137"/>
      <c r="N65" s="137"/>
      <c r="O65" s="137"/>
      <c r="P65" s="137"/>
      <c r="Q65" s="137"/>
    </row>
    <row r="66" spans="1:17" ht="15" customHeight="1">
      <c r="A66" s="78"/>
      <c r="B66" s="78"/>
      <c r="C66" s="78"/>
      <c r="D66" s="78"/>
      <c r="E66" s="78"/>
      <c r="F66" s="76"/>
      <c r="G66" s="148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ht="15" customHeight="1">
      <c r="A67" s="78"/>
      <c r="B67" s="78"/>
      <c r="C67" s="78"/>
      <c r="D67" s="78"/>
      <c r="E67" s="78"/>
      <c r="F67" s="76"/>
      <c r="G67" s="170" t="s">
        <v>452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1:17" ht="15" customHeight="1">
      <c r="A68" s="181" t="s">
        <v>460</v>
      </c>
      <c r="B68" s="135"/>
      <c r="C68" s="136"/>
      <c r="D68" s="78"/>
      <c r="E68" s="136">
        <v>8</v>
      </c>
      <c r="F68" s="76"/>
      <c r="G68" s="148" t="s">
        <v>493</v>
      </c>
      <c r="H68" s="80">
        <f>SUM(I68:Q68)</f>
        <v>0</v>
      </c>
      <c r="I68" s="137"/>
      <c r="J68" s="137"/>
      <c r="K68" s="137"/>
      <c r="L68" s="137"/>
      <c r="M68" s="137"/>
      <c r="N68" s="137"/>
      <c r="O68" s="137"/>
      <c r="P68" s="137"/>
      <c r="Q68" s="137"/>
    </row>
    <row r="69" spans="1:17" ht="15" customHeight="1">
      <c r="A69" s="181" t="s">
        <v>462</v>
      </c>
      <c r="B69" s="135"/>
      <c r="C69" s="136"/>
      <c r="D69" s="78"/>
      <c r="E69" s="136">
        <v>3</v>
      </c>
      <c r="F69" s="75"/>
      <c r="G69" s="148" t="s">
        <v>453</v>
      </c>
      <c r="H69" s="80">
        <f>SUM(I69:Q69)</f>
        <v>0</v>
      </c>
      <c r="I69" s="137"/>
      <c r="J69" s="137"/>
      <c r="K69" s="137"/>
      <c r="L69" s="137"/>
      <c r="M69" s="137"/>
      <c r="N69" s="137"/>
      <c r="O69" s="137"/>
      <c r="P69" s="137"/>
      <c r="Q69" s="137"/>
    </row>
    <row r="70" spans="1:17" ht="15" customHeight="1">
      <c r="A70" s="139"/>
      <c r="B70" s="139"/>
      <c r="C70" s="184"/>
      <c r="D70" s="78"/>
      <c r="E70" s="184"/>
      <c r="F70" s="76"/>
      <c r="G70" s="172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15" customHeight="1">
      <c r="A71" s="78"/>
      <c r="B71" s="78"/>
      <c r="C71" s="78"/>
      <c r="D71" s="78"/>
      <c r="E71" s="78"/>
      <c r="F71" s="76"/>
      <c r="G71" s="170" t="s">
        <v>454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1:17" ht="15" customHeight="1">
      <c r="A72" s="181" t="s">
        <v>464</v>
      </c>
      <c r="B72" s="135"/>
      <c r="C72" s="136"/>
      <c r="D72" s="78"/>
      <c r="E72" s="136">
        <v>0</v>
      </c>
      <c r="F72" s="76"/>
      <c r="G72" s="148" t="s">
        <v>494</v>
      </c>
      <c r="H72" s="202"/>
      <c r="I72" s="203"/>
      <c r="J72" s="203"/>
      <c r="K72" s="203"/>
      <c r="L72" s="203"/>
      <c r="M72" s="203"/>
      <c r="N72" s="203"/>
      <c r="O72" s="203"/>
      <c r="P72" s="203"/>
      <c r="Q72" s="203"/>
    </row>
    <row r="73" spans="1:17" ht="15" customHeight="1">
      <c r="A73" s="181" t="s">
        <v>464</v>
      </c>
      <c r="B73" s="135" t="s">
        <v>125</v>
      </c>
      <c r="C73" s="136"/>
      <c r="D73" s="78"/>
      <c r="E73" s="134">
        <v>5</v>
      </c>
      <c r="F73" s="75"/>
      <c r="G73" s="128" t="s">
        <v>495</v>
      </c>
      <c r="H73" s="204"/>
      <c r="I73" s="202"/>
      <c r="J73" s="202"/>
      <c r="K73" s="202"/>
      <c r="L73" s="202"/>
      <c r="M73" s="202"/>
      <c r="N73" s="202"/>
      <c r="O73" s="202"/>
      <c r="P73" s="202"/>
      <c r="Q73" s="202"/>
    </row>
    <row r="74" spans="1:17" ht="15" customHeight="1">
      <c r="A74" s="181" t="s">
        <v>464</v>
      </c>
      <c r="B74" s="135" t="s">
        <v>200</v>
      </c>
      <c r="C74" s="136"/>
      <c r="D74" s="78"/>
      <c r="E74" s="134">
        <v>2</v>
      </c>
      <c r="F74" s="75"/>
      <c r="G74" s="168" t="s">
        <v>496</v>
      </c>
      <c r="H74" s="202"/>
      <c r="I74" s="204"/>
      <c r="J74" s="204"/>
      <c r="K74" s="204"/>
      <c r="L74" s="204"/>
      <c r="M74" s="204"/>
      <c r="N74" s="204"/>
      <c r="O74" s="204"/>
      <c r="P74" s="204"/>
      <c r="Q74" s="204"/>
    </row>
    <row r="75" spans="1:17" ht="15" customHeight="1">
      <c r="A75" s="181" t="s">
        <v>464</v>
      </c>
      <c r="B75" s="135" t="s">
        <v>441</v>
      </c>
      <c r="C75" s="136"/>
      <c r="D75" s="78"/>
      <c r="E75" s="134">
        <v>7</v>
      </c>
      <c r="F75" s="76"/>
      <c r="G75" s="168" t="s">
        <v>648</v>
      </c>
      <c r="H75" s="204"/>
      <c r="I75" s="202"/>
      <c r="J75" s="202"/>
      <c r="K75" s="202"/>
      <c r="L75" s="202"/>
      <c r="M75" s="202"/>
      <c r="N75" s="202"/>
      <c r="O75" s="202"/>
      <c r="P75" s="202"/>
      <c r="Q75" s="202"/>
    </row>
    <row r="76" spans="1:17" ht="15" customHeight="1">
      <c r="A76" s="181" t="s">
        <v>464</v>
      </c>
      <c r="B76" s="135" t="s">
        <v>431</v>
      </c>
      <c r="C76" s="136"/>
      <c r="D76" s="78"/>
      <c r="E76" s="134">
        <v>4</v>
      </c>
      <c r="F76" s="75"/>
      <c r="G76" s="128" t="s">
        <v>497</v>
      </c>
      <c r="H76" s="80">
        <f>SUM(I76:Q76)</f>
        <v>0</v>
      </c>
      <c r="I76" s="79"/>
      <c r="J76" s="79"/>
      <c r="K76" s="79"/>
      <c r="L76" s="79"/>
      <c r="M76" s="79"/>
      <c r="N76" s="79"/>
      <c r="O76" s="79"/>
      <c r="P76" s="79"/>
      <c r="Q76" s="79"/>
    </row>
    <row r="77" spans="1:17" ht="30" customHeight="1">
      <c r="A77" s="181" t="s">
        <v>464</v>
      </c>
      <c r="B77" s="135" t="s">
        <v>435</v>
      </c>
      <c r="C77" s="136"/>
      <c r="D77" s="78"/>
      <c r="E77" s="134">
        <v>9</v>
      </c>
      <c r="F77" s="76"/>
      <c r="G77" s="169" t="s">
        <v>456</v>
      </c>
      <c r="H77" s="80">
        <f>SUM(I77:Q77)</f>
        <v>0</v>
      </c>
      <c r="I77" s="79"/>
      <c r="J77" s="79"/>
      <c r="K77" s="79"/>
      <c r="L77" s="79"/>
      <c r="M77" s="79"/>
      <c r="N77" s="79"/>
      <c r="O77" s="79"/>
      <c r="P77" s="79"/>
      <c r="Q77" s="79"/>
    </row>
    <row r="78" spans="1:17" ht="30" customHeight="1">
      <c r="A78" s="181" t="s">
        <v>464</v>
      </c>
      <c r="B78" s="135" t="s">
        <v>444</v>
      </c>
      <c r="C78" s="136"/>
      <c r="D78" s="78"/>
      <c r="E78" s="136">
        <v>6</v>
      </c>
      <c r="F78" s="76"/>
      <c r="G78" s="169" t="s">
        <v>498</v>
      </c>
      <c r="H78" s="205"/>
      <c r="I78" s="205"/>
      <c r="J78" s="205"/>
      <c r="K78" s="205"/>
      <c r="L78" s="205"/>
      <c r="M78" s="205"/>
      <c r="N78" s="205"/>
      <c r="O78" s="205"/>
      <c r="P78" s="205"/>
      <c r="Q78" s="205"/>
    </row>
    <row r="79" spans="1:17" ht="15" customHeight="1">
      <c r="A79" s="78"/>
      <c r="B79" s="78"/>
      <c r="C79" s="78"/>
      <c r="D79" s="78"/>
      <c r="E79" s="78"/>
      <c r="F79" s="76"/>
      <c r="G79" s="148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1:17" ht="15" customHeight="1">
      <c r="A80" s="184"/>
      <c r="B80" s="184"/>
      <c r="C80" s="184"/>
      <c r="D80" s="78"/>
      <c r="E80" s="184"/>
      <c r="F80" s="76"/>
      <c r="G80" s="170" t="s">
        <v>457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1:17" ht="30" customHeight="1">
      <c r="A81" s="181" t="s">
        <v>504</v>
      </c>
      <c r="B81" s="135"/>
      <c r="C81" s="136"/>
      <c r="D81" s="78"/>
      <c r="E81" s="136">
        <v>5</v>
      </c>
      <c r="F81" s="76"/>
      <c r="G81" s="169" t="s">
        <v>649</v>
      </c>
      <c r="H81" s="79"/>
      <c r="I81" s="138"/>
      <c r="J81" s="138"/>
      <c r="K81" s="138"/>
      <c r="L81" s="138"/>
      <c r="M81" s="138"/>
      <c r="N81" s="138"/>
      <c r="O81" s="138"/>
      <c r="P81" s="138"/>
      <c r="Q81" s="138"/>
    </row>
    <row r="82" spans="1:17" ht="15" customHeight="1">
      <c r="A82" s="181" t="s">
        <v>504</v>
      </c>
      <c r="B82" s="135" t="s">
        <v>125</v>
      </c>
      <c r="C82" s="136"/>
      <c r="D82" s="78"/>
      <c r="E82" s="136">
        <v>0</v>
      </c>
      <c r="F82" s="76"/>
      <c r="G82" s="148" t="s">
        <v>499</v>
      </c>
      <c r="H82" s="150"/>
      <c r="I82" s="138"/>
      <c r="J82" s="138"/>
      <c r="K82" s="138"/>
      <c r="L82" s="138"/>
      <c r="M82" s="138"/>
      <c r="N82" s="138"/>
      <c r="O82" s="138"/>
      <c r="P82" s="138"/>
      <c r="Q82" s="138"/>
    </row>
    <row r="83" spans="1:17" ht="15" customHeight="1">
      <c r="A83" s="181" t="s">
        <v>504</v>
      </c>
      <c r="B83" s="135" t="s">
        <v>200</v>
      </c>
      <c r="C83" s="136"/>
      <c r="D83" s="78"/>
      <c r="E83" s="136">
        <v>7</v>
      </c>
      <c r="F83" s="76"/>
      <c r="G83" s="148" t="s">
        <v>500</v>
      </c>
      <c r="H83" s="79"/>
      <c r="I83" s="138"/>
      <c r="J83" s="138"/>
      <c r="K83" s="138"/>
      <c r="L83" s="138"/>
      <c r="M83" s="138"/>
      <c r="N83" s="138"/>
      <c r="O83" s="138"/>
      <c r="P83" s="138"/>
      <c r="Q83" s="138"/>
    </row>
    <row r="84" spans="1:17" ht="15" customHeight="1">
      <c r="A84" s="181" t="s">
        <v>504</v>
      </c>
      <c r="B84" s="135" t="s">
        <v>441</v>
      </c>
      <c r="C84" s="136"/>
      <c r="D84" s="78"/>
      <c r="E84" s="136">
        <v>2</v>
      </c>
      <c r="G84" s="21" t="s">
        <v>501</v>
      </c>
      <c r="H84" s="79"/>
      <c r="I84" s="138"/>
      <c r="J84" s="138"/>
      <c r="K84" s="138"/>
      <c r="L84" s="138"/>
      <c r="M84" s="138"/>
      <c r="N84" s="138"/>
      <c r="O84" s="138"/>
      <c r="P84" s="138"/>
      <c r="Q84" s="138"/>
    </row>
    <row r="85" spans="1:17" ht="15" customHeight="1">
      <c r="A85" s="181" t="s">
        <v>504</v>
      </c>
      <c r="B85" s="135" t="s">
        <v>431</v>
      </c>
      <c r="C85" s="136"/>
      <c r="D85" s="78"/>
      <c r="E85" s="136">
        <v>9</v>
      </c>
      <c r="G85" s="21" t="s">
        <v>461</v>
      </c>
      <c r="H85" s="79"/>
      <c r="I85" s="138"/>
      <c r="J85" s="138"/>
      <c r="K85" s="138"/>
      <c r="L85" s="138"/>
      <c r="M85" s="138"/>
      <c r="N85" s="138"/>
      <c r="O85" s="138"/>
      <c r="P85" s="138"/>
      <c r="Q85" s="138"/>
    </row>
    <row r="86" spans="1:17" ht="15" customHeight="1">
      <c r="A86" s="181" t="s">
        <v>504</v>
      </c>
      <c r="B86" s="135" t="s">
        <v>435</v>
      </c>
      <c r="C86" s="136"/>
      <c r="D86" s="78"/>
      <c r="E86" s="136">
        <v>4</v>
      </c>
      <c r="G86" s="21" t="s">
        <v>502</v>
      </c>
      <c r="H86" s="79"/>
      <c r="I86" s="138"/>
      <c r="J86" s="138"/>
      <c r="K86" s="138"/>
      <c r="L86" s="138"/>
      <c r="M86" s="138"/>
      <c r="N86" s="138"/>
      <c r="O86" s="138"/>
      <c r="P86" s="138"/>
      <c r="Q86" s="138"/>
    </row>
  </sheetData>
  <sheetProtection password="F0A6" sheet="1" objects="1" scenarios="1"/>
  <mergeCells count="3">
    <mergeCell ref="H9:I12"/>
    <mergeCell ref="A11:F11"/>
    <mergeCell ref="A10:F10"/>
  </mergeCells>
  <printOptions/>
  <pageMargins left="0.7086614173228347" right="0.5118110236220472" top="0.3937007874015748" bottom="0.11811023622047245" header="0.31496062992125984" footer="0.1968503937007874"/>
  <pageSetup fitToHeight="2" fitToWidth="0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E2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6.8515625" style="17" bestFit="1" customWidth="1"/>
    <col min="2" max="2" width="15.421875" style="17" bestFit="1" customWidth="1"/>
    <col min="3" max="3" width="15.421875" style="17" customWidth="1"/>
    <col min="4" max="4" width="15.00390625" style="17" bestFit="1" customWidth="1"/>
    <col min="5" max="5" width="10.57421875" style="17" bestFit="1" customWidth="1"/>
    <col min="6" max="16384" width="9.00390625" style="2" customWidth="1"/>
  </cols>
  <sheetData>
    <row r="1" spans="1:5" ht="12">
      <c r="A1" s="16" t="s">
        <v>37</v>
      </c>
      <c r="B1" s="16" t="s">
        <v>38</v>
      </c>
      <c r="C1" s="16" t="s">
        <v>64</v>
      </c>
      <c r="D1" s="16" t="s">
        <v>63</v>
      </c>
      <c r="E1" s="16" t="s">
        <v>62</v>
      </c>
    </row>
    <row r="2" spans="1:5" ht="12">
      <c r="A2" s="17">
        <v>201</v>
      </c>
      <c r="B2" s="74" t="s">
        <v>199</v>
      </c>
      <c r="C2" s="17">
        <v>1</v>
      </c>
      <c r="D2" s="17">
        <v>1</v>
      </c>
      <c r="E2" s="17">
        <v>0</v>
      </c>
    </row>
    <row r="3" spans="1:5" ht="12">
      <c r="A3" s="17">
        <v>201</v>
      </c>
      <c r="B3" s="2" t="s">
        <v>614</v>
      </c>
      <c r="C3" s="17">
        <v>2</v>
      </c>
      <c r="D3" s="17">
        <v>1</v>
      </c>
      <c r="E3" s="17">
        <v>0</v>
      </c>
    </row>
    <row r="4" spans="1:5" ht="12">
      <c r="A4" s="17">
        <v>201</v>
      </c>
      <c r="B4" s="2" t="s">
        <v>615</v>
      </c>
      <c r="C4" s="17">
        <v>1</v>
      </c>
      <c r="D4" s="17">
        <v>1</v>
      </c>
      <c r="E4" s="17">
        <v>0</v>
      </c>
    </row>
    <row r="5" spans="1:5" ht="12">
      <c r="A5" s="17">
        <v>210</v>
      </c>
      <c r="B5" s="74" t="s">
        <v>199</v>
      </c>
      <c r="C5" s="17">
        <v>1</v>
      </c>
      <c r="D5" s="17">
        <v>1</v>
      </c>
      <c r="E5" s="17">
        <v>0</v>
      </c>
    </row>
    <row r="6" spans="1:5" ht="11.25">
      <c r="A6" s="17">
        <v>210</v>
      </c>
      <c r="B6" s="2" t="s">
        <v>614</v>
      </c>
      <c r="C6" s="17">
        <v>2</v>
      </c>
      <c r="D6" s="17">
        <v>1</v>
      </c>
      <c r="E6" s="17">
        <v>0</v>
      </c>
    </row>
    <row r="7" spans="1:5" ht="11.25">
      <c r="A7" s="17">
        <v>210</v>
      </c>
      <c r="B7" s="2" t="s">
        <v>615</v>
      </c>
      <c r="C7" s="17">
        <v>1</v>
      </c>
      <c r="D7" s="17">
        <v>1</v>
      </c>
      <c r="E7" s="17">
        <v>0</v>
      </c>
    </row>
    <row r="8" ht="11.25">
      <c r="B8" s="2"/>
    </row>
    <row r="9" ht="11.25">
      <c r="B9" s="2"/>
    </row>
    <row r="10" ht="11.25">
      <c r="B10" s="2"/>
    </row>
    <row r="11" ht="11.25">
      <c r="B11" s="2"/>
    </row>
    <row r="12" ht="11.25">
      <c r="B12" s="2"/>
    </row>
    <row r="13" ht="11.25">
      <c r="B13" s="2"/>
    </row>
    <row r="16" ht="11.25">
      <c r="B16" s="2"/>
    </row>
    <row r="17" ht="11.25">
      <c r="B17" s="2"/>
    </row>
    <row r="18" ht="11.25">
      <c r="B18" s="2"/>
    </row>
    <row r="19" ht="11.25">
      <c r="B19" s="2"/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25" ht="11.25">
      <c r="B25" s="2"/>
    </row>
    <row r="26" ht="11.25">
      <c r="B26" s="2"/>
    </row>
    <row r="27" ht="11.25">
      <c r="B27" s="2"/>
    </row>
    <row r="28" ht="11.25">
      <c r="B28" s="2"/>
    </row>
  </sheetData>
  <sheetProtection password="F0A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C1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1.00390625" style="2" bestFit="1" customWidth="1"/>
    <col min="2" max="2" width="11.8515625" style="14" customWidth="1"/>
    <col min="3" max="3" width="19.00390625" style="2" bestFit="1" customWidth="1"/>
    <col min="4" max="16384" width="9.00390625" style="2" customWidth="1"/>
  </cols>
  <sheetData>
    <row r="1" spans="1:3" ht="11.25">
      <c r="A1" s="2" t="s">
        <v>23</v>
      </c>
      <c r="B1" s="14" t="s">
        <v>474</v>
      </c>
      <c r="C1" s="2" t="s">
        <v>21</v>
      </c>
    </row>
    <row r="2" spans="1:3" ht="11.25">
      <c r="A2" s="2" t="s">
        <v>37</v>
      </c>
      <c r="B2" s="14">
        <f>Tiedonantajataso</f>
        <v>201</v>
      </c>
      <c r="C2" s="2" t="s">
        <v>24</v>
      </c>
    </row>
    <row r="3" spans="1:3" ht="11.25">
      <c r="A3" s="2" t="s">
        <v>18</v>
      </c>
      <c r="B3" s="14">
        <f>YksilointitunnuksenTyyppi</f>
        <v>1</v>
      </c>
      <c r="C3" s="2" t="s">
        <v>22</v>
      </c>
    </row>
    <row r="4" spans="1:3" ht="11.25">
      <c r="A4" s="2" t="s">
        <v>19</v>
      </c>
      <c r="B4" s="14" t="str">
        <f>Yksilointitunnus</f>
        <v>1234567</v>
      </c>
      <c r="C4" s="2" t="s">
        <v>127</v>
      </c>
    </row>
    <row r="5" spans="1:3" ht="11.25">
      <c r="A5" s="2" t="s">
        <v>26</v>
      </c>
      <c r="B5" s="14">
        <f>Raportointipvm</f>
        <v>20120924</v>
      </c>
      <c r="C5" s="2" t="s">
        <v>25</v>
      </c>
    </row>
    <row r="6" spans="1:3" ht="11.25">
      <c r="A6" s="2" t="s">
        <v>27</v>
      </c>
      <c r="B6" s="14">
        <f>Tiedonajankohta</f>
        <v>0</v>
      </c>
      <c r="C6" s="2" t="s">
        <v>25</v>
      </c>
    </row>
    <row r="7" spans="1:3" ht="11.25">
      <c r="A7" s="2" t="s">
        <v>28</v>
      </c>
      <c r="B7" s="14">
        <v>90</v>
      </c>
      <c r="C7" s="2" t="s">
        <v>21</v>
      </c>
    </row>
    <row r="8" spans="1:3" ht="11.25">
      <c r="A8" s="2" t="s">
        <v>29</v>
      </c>
      <c r="B8" s="14">
        <f>Tapahtumakoodi</f>
        <v>1</v>
      </c>
      <c r="C8" s="2" t="s">
        <v>22</v>
      </c>
    </row>
    <row r="9" spans="1:3" ht="11.25">
      <c r="A9" s="2" t="s">
        <v>38</v>
      </c>
      <c r="C9" s="2" t="s">
        <v>24</v>
      </c>
    </row>
    <row r="10" spans="1:3" ht="11.25">
      <c r="A10" s="2" t="s">
        <v>39</v>
      </c>
      <c r="C10" s="2" t="s">
        <v>21</v>
      </c>
    </row>
    <row r="11" spans="1:3" ht="11.25">
      <c r="A11" s="2" t="s">
        <v>128</v>
      </c>
      <c r="C11" s="2" t="s">
        <v>22</v>
      </c>
    </row>
    <row r="12" spans="1:3" ht="11.25">
      <c r="A12" s="2" t="s">
        <v>40</v>
      </c>
      <c r="C12" s="2" t="s">
        <v>21</v>
      </c>
    </row>
    <row r="13" spans="1:3" ht="11.25">
      <c r="A13" s="2" t="s">
        <v>56</v>
      </c>
      <c r="C13" s="2" t="s">
        <v>30</v>
      </c>
    </row>
    <row r="14" spans="1:3" ht="11.25">
      <c r="A14" s="2" t="s">
        <v>31</v>
      </c>
      <c r="B14" s="15" t="s">
        <v>51</v>
      </c>
      <c r="C14" s="2" t="s">
        <v>24</v>
      </c>
    </row>
  </sheetData>
  <sheetProtection password="F0A6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KP-tiedonkeruutyökirja</dc:title>
  <dc:subject>Raportti kiinnitysluottopankkitoiminnasta</dc:subject>
  <dc:creator/>
  <cp:keywords/>
  <dc:description>Finanssivalvonta / versio 1.0.1 (24.9.2012)</dc:description>
  <cp:lastModifiedBy/>
  <cp:lastPrinted>2010-09-17T08:06:33Z</cp:lastPrinted>
  <dcterms:created xsi:type="dcterms:W3CDTF">1999-06-17T08:31:06Z</dcterms:created>
  <dcterms:modified xsi:type="dcterms:W3CDTF">2018-08-31T09:23:33Z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FivaOriginalContentType">
    <vt:lpwstr/>
  </property>
  <property fmtid="{D5CDD505-2E9C-101B-9397-08002B2CF9AE}" pid="15" name="FivaOriginalContentType2">
    <vt:lpwstr/>
  </property>
  <property fmtid="{D5CDD505-2E9C-101B-9397-08002B2CF9AE}" pid="16" name="Order">
    <vt:lpwstr>10800.0000000000</vt:lpwstr>
  </property>
  <property fmtid="{D5CDD505-2E9C-101B-9397-08002B2CF9AE}" pid="17" name="TemplateUrl">
    <vt:lpwstr/>
  </property>
  <property fmtid="{D5CDD505-2E9C-101B-9397-08002B2CF9AE}" pid="18" name="FivaRecordNumber">
    <vt:lpwstr/>
  </property>
  <property fmtid="{D5CDD505-2E9C-101B-9397-08002B2CF9AE}" pid="19" name="FivaOriginalContentType6">
    <vt:lpwstr/>
  </property>
  <property fmtid="{D5CDD505-2E9C-101B-9397-08002B2CF9AE}" pid="20" name="Avainsanat">
    <vt:lpwstr/>
  </property>
  <property fmtid="{D5CDD505-2E9C-101B-9397-08002B2CF9AE}" pid="21" name="Kohderyhma">
    <vt:lpwstr/>
  </property>
  <property fmtid="{D5CDD505-2E9C-101B-9397-08002B2CF9AE}" pid="22" name="FivaOriginalContentType1">
    <vt:lpwstr/>
  </property>
  <property fmtid="{D5CDD505-2E9C-101B-9397-08002B2CF9AE}" pid="23" name="FivaOrganization">
    <vt:lpwstr/>
  </property>
  <property fmtid="{D5CDD505-2E9C-101B-9397-08002B2CF9AE}" pid="24" name="FivaLanguage">
    <vt:lpwstr/>
  </property>
  <property fmtid="{D5CDD505-2E9C-101B-9397-08002B2CF9AE}" pid="25" name="FivaOriginalContentType0">
    <vt:lpwstr/>
  </property>
  <property fmtid="{D5CDD505-2E9C-101B-9397-08002B2CF9AE}" pid="26" name="FivaOriginalContentType5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FivaInstructionEndDate">
    <vt:lpwstr/>
  </property>
  <property fmtid="{D5CDD505-2E9C-101B-9397-08002B2CF9AE}" pid="30" name="FivaIdentityNumber">
    <vt:lpwstr/>
  </property>
  <property fmtid="{D5CDD505-2E9C-101B-9397-08002B2CF9AE}" pid="31" name="Aihepiiri">
    <vt:lpwstr/>
  </property>
  <property fmtid="{D5CDD505-2E9C-101B-9397-08002B2CF9AE}" pid="32" name="xd_Signature">
    <vt:lpwstr/>
  </property>
  <property fmtid="{D5CDD505-2E9C-101B-9397-08002B2CF9AE}" pid="33" name="FivaInstructionID">
    <vt:lpwstr/>
  </property>
  <property fmtid="{D5CDD505-2E9C-101B-9397-08002B2CF9AE}" pid="34" name="xd_ProgID">
    <vt:lpwstr/>
  </property>
  <property fmtid="{D5CDD505-2E9C-101B-9397-08002B2CF9AE}" pid="35" name="PublishingStartDate">
    <vt:lpwstr/>
  </property>
  <property fmtid="{D5CDD505-2E9C-101B-9397-08002B2CF9AE}" pid="36" name="PublishingExpirationDate">
    <vt:lpwstr/>
  </property>
  <property fmtid="{D5CDD505-2E9C-101B-9397-08002B2CF9AE}" pid="37" name="Kohderyhma2">
    <vt:lpwstr/>
  </property>
  <property fmtid="{D5CDD505-2E9C-101B-9397-08002B2CF9AE}" pid="38" name="FivaOriginalContentType4">
    <vt:lpwstr/>
  </property>
  <property fmtid="{D5CDD505-2E9C-101B-9397-08002B2CF9AE}" pid="39" name="FivaOriginalContentType3">
    <vt:lpwstr/>
  </property>
  <property fmtid="{D5CDD505-2E9C-101B-9397-08002B2CF9AE}" pid="40" name="FivaInstructionStartDate">
    <vt:lpwstr/>
  </property>
  <property fmtid="{D5CDD505-2E9C-101B-9397-08002B2CF9AE}" pid="41" name="FivaInstructionLastChangeDate">
    <vt:lpwstr/>
  </property>
  <property fmtid="{D5CDD505-2E9C-101B-9397-08002B2CF9AE}" pid="42" name="Dokumenttityyppi">
    <vt:lpwstr/>
  </property>
  <property fmtid="{D5CDD505-2E9C-101B-9397-08002B2CF9AE}" pid="43" name="FivaOriginalContentType7">
    <vt:lpwstr/>
  </property>
</Properties>
</file>